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56" activeTab="9"/>
  </bookViews>
  <sheets>
    <sheet name="Pasq." sheetId="1" r:id="rId1"/>
    <sheet name="SKK-Aktivi" sheetId="2" r:id="rId2"/>
    <sheet name="SKK-PASIVI" sheetId="3" r:id="rId3"/>
    <sheet name="PASH" sheetId="4" r:id="rId4"/>
    <sheet name="CashFlow" sheetId="5" r:id="rId5"/>
    <sheet name="Kapitali" sheetId="6" r:id="rId6"/>
    <sheet name="shenime financiare" sheetId="7" r:id="rId7"/>
    <sheet name="TABELE 1" sheetId="8" r:id="rId8"/>
    <sheet name="TABELE 2" sheetId="9" r:id="rId9"/>
    <sheet name="TABELE 3" sheetId="10" r:id="rId10"/>
  </sheets>
  <externalReferences>
    <externalReference r:id="rId13"/>
  </externalReferences>
  <definedNames/>
  <calcPr fullCalcOnLoad="1"/>
</workbook>
</file>

<file path=xl/comments5.xml><?xml version="1.0" encoding="utf-8"?>
<comments xmlns="http://schemas.openxmlformats.org/spreadsheetml/2006/main">
  <authors>
    <author>Bruna</author>
  </authors>
  <commentList>
    <comment ref="A32" authorId="0">
      <text>
        <r>
          <rPr>
            <b/>
            <sz val="10"/>
            <rFont val="Tahoma"/>
            <family val="2"/>
          </rPr>
          <t>Bruna: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<sst xmlns="http://schemas.openxmlformats.org/spreadsheetml/2006/main" count="704" uniqueCount="407">
  <si>
    <t>Ndertesa</t>
  </si>
  <si>
    <t>Te pagueshme ndaj furnitoreve</t>
  </si>
  <si>
    <t>K31506009R</t>
  </si>
  <si>
    <t>Pasqyrat financiare per periudhen ushtrimore qe mbyllet me 31.12.2009 dhe shenimet shpjeguese</t>
  </si>
  <si>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</si>
  <si>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</si>
  <si>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</si>
  <si>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</si>
  <si>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</si>
  <si>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</si>
  <si>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</si>
  <si>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</si>
  <si>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Derivativet</t>
  </si>
  <si>
    <t>ii</t>
  </si>
  <si>
    <t>Aktivet e mbajtura per tregtim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</si>
  <si>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</si>
  <si>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</si>
  <si>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</si>
  <si>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</si>
  <si>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</si>
  <si>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</si>
  <si>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</si>
  <si>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</si>
  <si>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</si>
  <si>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</si>
  <si>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</si>
  <si>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</si>
  <si>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</si>
  <si>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</si>
  <si>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</si>
  <si>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</si>
  <si>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</si>
  <si>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</si>
  <si>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</si>
  <si>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Totali i Aktiveve Afatshkurtera  (I)  (1-7)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</si>
  <si>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</si>
  <si>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</si>
  <si>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</si>
  <si>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</si>
  <si>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</si>
  <si>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</si>
  <si>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</si>
  <si>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</si>
  <si>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</si>
  <si>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</si>
  <si>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</si>
  <si>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</si>
  <si>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</si>
  <si>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</si>
  <si>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</si>
  <si>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</si>
  <si>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</si>
  <si>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</si>
  <si>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</si>
  <si>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</si>
  <si>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Afatgjata  (II)  (1-6)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</si>
  <si>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</si>
  <si>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</si>
  <si>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</si>
  <si>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</si>
  <si>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</si>
  <si>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</si>
  <si>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</si>
  <si>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</si>
  <si>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</si>
  <si>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</si>
  <si>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</si>
  <si>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</si>
  <si>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</si>
  <si>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</si>
  <si>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</si>
  <si>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</si>
  <si>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</si>
  <si>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</si>
  <si>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</si>
  <si>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</si>
  <si>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</si>
  <si>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</si>
  <si>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</si>
  <si>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TOTALI I DETYRIMEVE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</si>
  <si>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</si>
  <si>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</si>
  <si>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</si>
  <si>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</si>
  <si>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</si>
  <si>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</si>
  <si>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</si>
  <si>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</si>
  <si>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</si>
  <si>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</si>
  <si>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</si>
  <si>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</si>
  <si>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</si>
  <si>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</si>
  <si>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nr</t>
  </si>
  <si>
    <t>Pershkrimi i elementeve</t>
  </si>
  <si>
    <t>Viti ushtrimor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</si>
  <si>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</si>
  <si>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</si>
  <si>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</si>
  <si>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</si>
  <si>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Kosto e punes (i+ii+iii)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</si>
  <si>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</si>
  <si>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</si>
  <si>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</si>
  <si>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</si>
  <si>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</si>
  <si>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</si>
  <si>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</si>
  <si>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</si>
  <si>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</si>
  <si>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</si>
  <si>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</si>
  <si>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</si>
  <si>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</si>
  <si>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</si>
  <si>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Fitimi (humbja) para tatimit  (9+11+13)</t>
  </si>
  <si>
    <t>Shpenzimet e tatimit mbi fitimin</t>
  </si>
  <si>
    <t>Fitimi (humbja) neto i vitit financiar  (14+15)</t>
  </si>
  <si>
    <t>Elementet e pasqyrave te konsoliduara</t>
  </si>
  <si>
    <t>Totali</t>
  </si>
  <si>
    <t>Nr llog</t>
  </si>
  <si>
    <t>Euro</t>
  </si>
  <si>
    <t>USD</t>
  </si>
  <si>
    <t>Leke</t>
  </si>
  <si>
    <t>Banka ne leke</t>
  </si>
  <si>
    <t>Banka ne Euro</t>
  </si>
  <si>
    <t>Banka ne dollare</t>
  </si>
  <si>
    <t>Shuma</t>
  </si>
  <si>
    <t>Arka ne leke</t>
  </si>
  <si>
    <t>TVSH</t>
  </si>
  <si>
    <t>Vlera historike</t>
  </si>
  <si>
    <t>Amortizim I Akum</t>
  </si>
  <si>
    <t>Vlera neto Kontabel</t>
  </si>
  <si>
    <t xml:space="preserve">Shuma </t>
  </si>
  <si>
    <t>Sigurime Shoqerore</t>
  </si>
  <si>
    <t>Tatim I ndalur mbi pagen</t>
  </si>
  <si>
    <t>Tatim fitim</t>
  </si>
  <si>
    <t>Shpenzime</t>
  </si>
  <si>
    <t>Shpenzimet per sigurimet shoqer dhe shendet</t>
  </si>
  <si>
    <t>Arka ne Euro</t>
  </si>
  <si>
    <t>Arka ne dollare</t>
  </si>
  <si>
    <t>Tatim ne burim</t>
  </si>
  <si>
    <t xml:space="preserve">Te ardhura te tjera </t>
  </si>
  <si>
    <t>601</t>
  </si>
  <si>
    <t>Blerje materialesh te para</t>
  </si>
  <si>
    <t>Ndryshim gjendje</t>
  </si>
  <si>
    <t>Siguracione</t>
  </si>
  <si>
    <t>takse qarkullim mjeti</t>
  </si>
  <si>
    <t>Te ardhura  nga interesi</t>
  </si>
  <si>
    <t>Shpenzime  nga interesi</t>
  </si>
  <si>
    <t>Humbje nga kembimi</t>
  </si>
  <si>
    <t>Te Ardhura nga kembimi</t>
  </si>
  <si>
    <t>S1</t>
  </si>
  <si>
    <t>S2</t>
  </si>
  <si>
    <t>S5</t>
  </si>
  <si>
    <t>S13</t>
  </si>
  <si>
    <t>S4</t>
  </si>
  <si>
    <t>S3</t>
  </si>
  <si>
    <t>S6</t>
  </si>
  <si>
    <t>S7</t>
  </si>
  <si>
    <t>Ortaku e debitore kreditore te tjere</t>
  </si>
  <si>
    <t>Publicitet</t>
  </si>
  <si>
    <t>Gjoba</t>
  </si>
  <si>
    <t>Prodhim ne proces</t>
  </si>
  <si>
    <t xml:space="preserve">Ndertesa   </t>
  </si>
  <si>
    <t xml:space="preserve">Makineri dhe pajisje </t>
  </si>
  <si>
    <t xml:space="preserve">Lendet e para </t>
  </si>
  <si>
    <t xml:space="preserve">Prodhim ne proces  </t>
  </si>
  <si>
    <t xml:space="preserve">Produkte te gatshme </t>
  </si>
  <si>
    <t xml:space="preserve">Aktive te tjera afatgjata materiale </t>
  </si>
  <si>
    <t>S8</t>
  </si>
  <si>
    <t>Shenimet per Aktivin e Bilancit</t>
  </si>
  <si>
    <t>Shenimet per Pasivin e Bilancit</t>
  </si>
  <si>
    <t>S9</t>
  </si>
  <si>
    <t>S10</t>
  </si>
  <si>
    <t>S11</t>
  </si>
  <si>
    <t>S12</t>
  </si>
  <si>
    <t>2/1</t>
  </si>
  <si>
    <t>Shenimet per Pasqyren e te Ardhura Shpenzime</t>
  </si>
  <si>
    <t>Kapitali aksionar qe i perket aksionareve te shoqerise meme</t>
  </si>
  <si>
    <t>Aksionet e thesarit</t>
  </si>
  <si>
    <t>Rezerva statutore dhe ligjore</t>
  </si>
  <si>
    <t>Rezerva te konvertimit te monedhave te huaja</t>
  </si>
  <si>
    <t>fitimi i pashperndare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</si>
  <si>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</si>
  <si>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</si>
  <si>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</si>
  <si>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</si>
  <si>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</si>
  <si>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</si>
  <si>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</si>
  <si>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Emetimi i kapitalit aksionar</t>
  </si>
  <si>
    <t>Rezerva rivleresimi i AAGJ</t>
  </si>
  <si>
    <t>Transferim ne detyrimet</t>
  </si>
  <si>
    <t>Blerje aksionesh thesari</t>
  </si>
  <si>
    <t>Terheqje kapitali per zvogelim</t>
  </si>
  <si>
    <t>Fitimi / Humbja e Periudhes</t>
  </si>
  <si>
    <t>PASQYRA E FLUKSIT MONETAR - METODA INDIREKTE</t>
  </si>
  <si>
    <t>Periudha Raportuese</t>
  </si>
  <si>
    <t>Fluksi monetar nga veprimtarite e shfrytezimit</t>
  </si>
  <si>
    <t>Fitimi para tatimit</t>
  </si>
  <si>
    <t>Rregullime per:</t>
  </si>
  <si>
    <t xml:space="preserve">                              -     Amortizimin</t>
  </si>
  <si>
    <t xml:space="preserve">                              -    Te ardhura nga invenstimet</t>
  </si>
  <si>
    <t xml:space="preserve">                              -      Shpenzime per interesa</t>
  </si>
  <si>
    <t xml:space="preserve">                              - Fitimi nga shitja e aktiveve te qendrueshme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</si>
  <si>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</si>
  <si>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</si>
  <si>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</si>
  <si>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Shpenzime te parapaguara</t>
  </si>
  <si>
    <t>MM të përftuara nga aktivitetet</t>
  </si>
  <si>
    <t>Interesi i paguar</t>
  </si>
  <si>
    <t>Tatim mbi fitimin i paguar</t>
  </si>
  <si>
    <t>MM 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</si>
  <si>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</si>
  <si>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</si>
  <si>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</si>
  <si>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</si>
  <si>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</si>
  <si>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</si>
  <si>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 neto, e përdorur në aktivitetet investuese</t>
  </si>
  <si>
    <t>Fluksi monetar nga veprimtaritë financiare</t>
  </si>
  <si>
    <t>Të ardhura nga emetimi i kapitalit aksionar</t>
  </si>
  <si>
    <t>Të ardhura nga huamarrje afatgjata</t>
  </si>
  <si>
    <t xml:space="preserve">Pagesat 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</si>
  <si>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</si>
  <si>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</si>
  <si>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</si>
  <si>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</si>
  <si>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</si>
  <si>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 xml:space="preserve">                              -      Humbje nga kembimet valutore</t>
  </si>
  <si>
    <t>NIPT</t>
  </si>
  <si>
    <t>Te ardhura shpenzime nga interesi</t>
  </si>
  <si>
    <t>Te ardhura shpenzime te tjera financiare</t>
  </si>
  <si>
    <t>Te ardhura nga sconto dhe rrumbullakime</t>
  </si>
  <si>
    <t>Nr</t>
  </si>
  <si>
    <t>Lloji i automjetit</t>
  </si>
  <si>
    <t>Kapaciteti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</si>
  <si>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</si>
  <si>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</si>
  <si>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</si>
  <si>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</si>
  <si>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</si>
  <si>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</si>
  <si>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</si>
  <si>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</si>
  <si>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</si>
  <si>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</si>
  <si>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</si>
  <si>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</si>
  <si>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</si>
  <si>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</si>
  <si>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</si>
  <si>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</si>
  <si>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</si>
  <si>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</si>
  <si>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</si>
  <si>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</si>
  <si>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</si>
  <si>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</si>
  <si>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</si>
  <si>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</si>
  <si>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</si>
  <si>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</si>
  <si>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</si>
  <si>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</si>
  <si>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</si>
  <si>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</si>
  <si>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</si>
  <si>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</si>
  <si>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</si>
  <si>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</si>
  <si>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</si>
  <si>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</si>
  <si>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</si>
  <si>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</si>
  <si>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</si>
  <si>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</si>
  <si>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</si>
  <si>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</si>
  <si>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</si>
  <si>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</si>
  <si>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</si>
  <si>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</si>
  <si>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</si>
  <si>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</si>
  <si>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</si>
  <si>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</si>
  <si>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</si>
  <si>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</si>
  <si>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</si>
  <si>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</si>
  <si>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</si>
  <si>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</si>
  <si>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</si>
  <si>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</si>
  <si>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</si>
  <si>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</si>
  <si>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</si>
  <si>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</si>
  <si>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</si>
  <si>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</si>
  <si>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</si>
  <si>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</si>
  <si>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</si>
  <si>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</si>
  <si>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</si>
  <si>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</si>
  <si>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</si>
  <si>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</si>
  <si>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Te drejta per tu arketuar nga proceset gjyqesore</t>
  </si>
  <si>
    <t>Deposita garanzie</t>
  </si>
  <si>
    <t>Paradhenie per furnitoret</t>
  </si>
  <si>
    <t>Shpenzime te zhvillimit</t>
  </si>
  <si>
    <t>Publicitet i kapitalizuar</t>
  </si>
  <si>
    <t>Shpenzime te viteve te ardhshme</t>
  </si>
  <si>
    <t>Fatura per tu marre</t>
  </si>
  <si>
    <t>Rroga per tu dhene</t>
  </si>
  <si>
    <t>Hua Veneto Bank</t>
  </si>
  <si>
    <t>Detyrime ndaj Studio TALIS</t>
  </si>
  <si>
    <t>Interesa per tu marre</t>
  </si>
  <si>
    <t>Fature transporti per tu leshuar</t>
  </si>
  <si>
    <t>Komisione bankare</t>
  </si>
  <si>
    <t>Konsulenca legale e ekonomike</t>
  </si>
  <si>
    <t>Shpenzime qeraje</t>
  </si>
  <si>
    <t>Shpenzime kondominiale</t>
  </si>
  <si>
    <t>Energji elektrike</t>
  </si>
  <si>
    <t>Riparim e mirembajtje</t>
  </si>
  <si>
    <t>Shpenzime per siguracione</t>
  </si>
  <si>
    <t>Shpenz. Per leje e autorizime</t>
  </si>
  <si>
    <t>Shpenzime telefonie</t>
  </si>
  <si>
    <t>Shpenzime internet</t>
  </si>
  <si>
    <t>Shpenzime trasporti</t>
  </si>
  <si>
    <t>Taksa doganore</t>
  </si>
  <si>
    <t>Taksa plastike</t>
  </si>
  <si>
    <t>Taksa te akcizes</t>
  </si>
  <si>
    <t>Taksa te tjera</t>
  </si>
  <si>
    <t>Shpenz. Kancelarie</t>
  </si>
  <si>
    <t>Materiale te konsumit</t>
  </si>
  <si>
    <t>Materiale te ndryshme</t>
  </si>
  <si>
    <t>Shpenzime te ndryshme</t>
  </si>
  <si>
    <t>Shpenzime karburanti</t>
  </si>
  <si>
    <t>Mallra te demtuara nxjerre jashte perdorimit</t>
  </si>
  <si>
    <t>Hua shoqeria Rondazeco</t>
  </si>
  <si>
    <t xml:space="preserve">Forma Juridike : Shoqeri me Pergjegjesi te Kufizuar </t>
  </si>
  <si>
    <t>Pasqyra financiare :Individuale ( jokonsoliduara)</t>
  </si>
  <si>
    <t>Monedha : Leke</t>
  </si>
  <si>
    <t xml:space="preserve">Shkalla e rrumbullakimit : ne leke </t>
  </si>
  <si>
    <t>Nr.</t>
  </si>
  <si>
    <t>Targa</t>
  </si>
  <si>
    <t>Vlera</t>
  </si>
  <si>
    <t>kompjuterike</t>
  </si>
  <si>
    <t>Zyre</t>
  </si>
  <si>
    <t>31.12.2012</t>
  </si>
  <si>
    <t>Pozicioni me 31 Dhjetor 2012</t>
  </si>
  <si>
    <t>Kredi ndaj Paolo Zerbaro</t>
  </si>
  <si>
    <t>Shitje studimi per hidraocentrale</t>
  </si>
  <si>
    <t>Vlera kontabel e aktiveve te shitura</t>
  </si>
  <si>
    <t>Te punesuar mesatarisht per vitin 2012:</t>
  </si>
  <si>
    <t>PASQYRAT FINANCIARE VJETORE 2013</t>
  </si>
  <si>
    <t xml:space="preserve">                         (Mbyllur me 31.12.2013)</t>
  </si>
  <si>
    <t>Periudha kontabel : Nga 01.01.2013 deri me 31.12.2013</t>
  </si>
  <si>
    <t xml:space="preserve">                           Tirane , JANAR 2014</t>
  </si>
  <si>
    <t>Pasqyrat financiare per periudhen ushtrimore qe mbyllet me 31.12.2013 dhe shenimet shpjeguese</t>
  </si>
  <si>
    <t>1. Pasqyra e Bilancit Kontabel me 31 Dhjetor 2013</t>
  </si>
  <si>
    <t>1. Pasqyra e Bilancit Kontabel me 31  Dhjetor 2013</t>
  </si>
  <si>
    <t>2. Pasqyra e te Ardhurave dhe Shpenzimeve te Periudhes 1 Janar deri me 31 dhjetor 2013</t>
  </si>
  <si>
    <t>31.12.2013</t>
  </si>
  <si>
    <t>Pasqyra e Fluksit Monetar Deri me 31.12.2013</t>
  </si>
  <si>
    <t xml:space="preserve">                Pasqyrat financiare per periudhen ushtrimore qe mbyllet me 31.12.2013 dhe shenimet shpjeguese</t>
  </si>
  <si>
    <t>Pasqyra e ndryshimit te Kapitalit gjate periudhes 1 Janar 2013 deri me 31 Dhjetor 2013</t>
  </si>
  <si>
    <t>Kredi ndaj Agim Elezi</t>
  </si>
  <si>
    <t>Kredi ndaj Ymer Lila</t>
  </si>
  <si>
    <t>Kredi ndaj Mustafa Shehu</t>
  </si>
  <si>
    <t>Kredi ndaj Fatmir Shehu</t>
  </si>
  <si>
    <t>Kredi ndaj Luan Fejzulla</t>
  </si>
  <si>
    <t>Kredi ndaj Daut Bici</t>
  </si>
  <si>
    <t>Kredi ndaj shoqerise Lucente</t>
  </si>
  <si>
    <t>Detyrime ndaj Piero Menegozzo</t>
  </si>
  <si>
    <t>Detyrime ndaj Paolo Mion</t>
  </si>
  <si>
    <t>Detyrime ndaj Aldo Nicolino</t>
  </si>
  <si>
    <t>Detyrime ndaj Bruno Cappelloto</t>
  </si>
  <si>
    <t>Aktivet Afatgjata Materiale  me vlere fillestare   2013</t>
  </si>
  <si>
    <t>Amortizimi A.A.Materiale   2013</t>
  </si>
  <si>
    <t>Vlera Kontabel Neto e A.A.Materiale  2013</t>
  </si>
  <si>
    <t>Inventari i mjeteve te transportit ne pronesi te subjektit 2013</t>
  </si>
  <si>
    <t>Me page deri ne 22.000 leke</t>
  </si>
  <si>
    <t>Me page nga 22.001 deri ne 30.000 leke</t>
  </si>
  <si>
    <t>Me page nga 66.501 deri ne 95.130 leke</t>
  </si>
  <si>
    <t>Me page me te larte se 95.130 leke</t>
  </si>
  <si>
    <t>Detyrime ndaj shoqerise Idro Albania</t>
  </si>
  <si>
    <t>Detyrime ndaj ortakeve</t>
  </si>
  <si>
    <t>Taksa te komunes Qender Librazhd</t>
  </si>
  <si>
    <t>Taksa per 1% e investimit</t>
  </si>
  <si>
    <t>Data e Themelimit :  18/05/2010</t>
  </si>
  <si>
    <t>Numri Unik i Identifikimit (NIPT) : L07926601T</t>
  </si>
  <si>
    <t>Selia : Lagjja Guras, Komuna Qender, Librazhd</t>
  </si>
  <si>
    <t>Objekti Tregtar: PRODHIM DHE TREGTIM ENERGJI ELEKTRIKE</t>
  </si>
  <si>
    <t>LUÇENTE - KONÇESIONARE sh.p.k</t>
  </si>
  <si>
    <t>LUÇENTE - KONÇESIONARE shpk</t>
  </si>
  <si>
    <t>Pasqyrat per Shenimet Financiare te shoqerise LUÇENTE - KONÇESIONARE Shpk</t>
  </si>
  <si>
    <t>Shoqeria LUÇENTE - KONÇESIONARE sh.p.k</t>
  </si>
  <si>
    <t>NIPTI: L07926601T</t>
  </si>
  <si>
    <t xml:space="preserve">“LUÇENTE - KONÇESIONARE “ sh.p.k.  Librazhd </t>
  </si>
  <si>
    <t>Pozicioni me 31 Dhjetor 2013</t>
  </si>
  <si>
    <t>Data e mbylljes : 28.01.2014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</si>
</sst>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"/>
    <numFmt numFmtId="175" formatCode="0.0000"/>
    <numFmt numFmtId="176" formatCode="dd/m/yyyy"/>
    <numFmt numFmtId="177" formatCode="\+#,##0;\-#,##0;0"/>
    <numFmt numFmtId="178" formatCode="#,##0.0"/>
    <numFmt numFmtId="179" formatCode="#,##0.000"/>
    <numFmt numFmtId="180" formatCode="#,##0.000000000000000"/>
    <numFmt numFmtId="181" formatCode="_-* #,##0.0_-;\-* #,##0.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_L_e_k_-;\-* #,##0.00_L_e_k_-;_-* &quot;-&quot;??_L_e_k_-;_-@_-"/>
    <numFmt numFmtId="187" formatCode="_-* #,##0_L_e_k_-;\-* #,##0_L_e_k_-;_-* &quot;-&quot;??_L_e_k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i/>
      <u val="single"/>
      <sz val="10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 Narrow"/>
      <family val="2"/>
    </font>
    <font>
      <b/>
      <u val="single"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u val="single"/>
      <sz val="2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hair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/>
    </xf>
    <xf numFmtId="172" fontId="12" fillId="0" borderId="10" xfId="42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3" fontId="3" fillId="0" borderId="22" xfId="42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173" fontId="4" fillId="0" borderId="0" xfId="42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173" fontId="3" fillId="0" borderId="22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vertical="center"/>
    </xf>
    <xf numFmtId="173" fontId="4" fillId="0" borderId="22" xfId="42" applyNumberFormat="1" applyFont="1" applyBorder="1" applyAlignment="1">
      <alignment horizontal="right"/>
    </xf>
    <xf numFmtId="174" fontId="14" fillId="0" borderId="2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173" fontId="0" fillId="0" borderId="22" xfId="42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3" fontId="0" fillId="0" borderId="33" xfId="0" applyNumberFormat="1" applyFont="1" applyBorder="1" applyAlignment="1">
      <alignment/>
    </xf>
    <xf numFmtId="173" fontId="3" fillId="0" borderId="34" xfId="42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72" fontId="2" fillId="0" borderId="0" xfId="46" applyNumberFormat="1" applyFont="1" applyFill="1" applyBorder="1" applyAlignment="1">
      <alignment/>
    </xf>
    <xf numFmtId="172" fontId="2" fillId="0" borderId="35" xfId="46" applyNumberFormat="1" applyFont="1" applyFill="1" applyBorder="1" applyAlignment="1">
      <alignment/>
    </xf>
    <xf numFmtId="172" fontId="12" fillId="0" borderId="0" xfId="46" applyNumberFormat="1" applyFont="1" applyFill="1" applyBorder="1" applyAlignment="1">
      <alignment/>
    </xf>
    <xf numFmtId="172" fontId="12" fillId="0" borderId="36" xfId="46" applyNumberFormat="1" applyFont="1" applyFill="1" applyBorder="1" applyAlignment="1">
      <alignment/>
    </xf>
    <xf numFmtId="172" fontId="2" fillId="0" borderId="37" xfId="46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12" fillId="0" borderId="22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2" fontId="2" fillId="0" borderId="11" xfId="46" applyNumberFormat="1" applyFont="1" applyFill="1" applyBorder="1" applyAlignment="1">
      <alignment/>
    </xf>
    <xf numFmtId="172" fontId="1" fillId="0" borderId="38" xfId="46" applyNumberFormat="1" applyFont="1" applyFill="1" applyBorder="1" applyAlignment="1">
      <alignment/>
    </xf>
    <xf numFmtId="172" fontId="1" fillId="0" borderId="11" xfId="46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1" fillId="0" borderId="39" xfId="0" applyFont="1" applyFill="1" applyBorder="1" applyAlignment="1">
      <alignment horizontal="center"/>
    </xf>
    <xf numFmtId="172" fontId="11" fillId="0" borderId="39" xfId="46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3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172" fontId="1" fillId="0" borderId="39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34" borderId="40" xfId="0" applyFont="1" applyFill="1" applyBorder="1" applyAlignment="1">
      <alignment/>
    </xf>
    <xf numFmtId="0" fontId="2" fillId="34" borderId="40" xfId="0" applyFont="1" applyFill="1" applyBorder="1" applyAlignment="1">
      <alignment horizontal="center"/>
    </xf>
    <xf numFmtId="172" fontId="2" fillId="34" borderId="40" xfId="46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172" fontId="1" fillId="34" borderId="41" xfId="46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8" fillId="34" borderId="40" xfId="0" applyFont="1" applyFill="1" applyBorder="1" applyAlignment="1">
      <alignment/>
    </xf>
    <xf numFmtId="0" fontId="18" fillId="34" borderId="40" xfId="0" applyFont="1" applyFill="1" applyBorder="1" applyAlignment="1">
      <alignment horizontal="center"/>
    </xf>
    <xf numFmtId="172" fontId="18" fillId="34" borderId="40" xfId="46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2" fontId="12" fillId="0" borderId="11" xfId="46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72" fontId="18" fillId="0" borderId="11" xfId="46" applyNumberFormat="1" applyFont="1" applyFill="1" applyBorder="1" applyAlignment="1">
      <alignment/>
    </xf>
    <xf numFmtId="172" fontId="2" fillId="0" borderId="38" xfId="46" applyNumberFormat="1" applyFont="1" applyFill="1" applyBorder="1" applyAlignment="1">
      <alignment/>
    </xf>
    <xf numFmtId="172" fontId="0" fillId="0" borderId="38" xfId="46" applyNumberForma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2" fillId="34" borderId="41" xfId="0" applyFont="1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42" xfId="0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173" fontId="2" fillId="0" borderId="11" xfId="42" applyNumberFormat="1" applyFont="1" applyFill="1" applyBorder="1" applyAlignment="1">
      <alignment/>
    </xf>
    <xf numFmtId="174" fontId="14" fillId="0" borderId="42" xfId="0" applyNumberFormat="1" applyFont="1" applyFill="1" applyBorder="1" applyAlignment="1">
      <alignment vertical="center"/>
    </xf>
    <xf numFmtId="173" fontId="14" fillId="0" borderId="11" xfId="42" applyNumberFormat="1" applyFont="1" applyFill="1" applyBorder="1" applyAlignment="1">
      <alignment vertical="center"/>
    </xf>
    <xf numFmtId="173" fontId="14" fillId="0" borderId="11" xfId="42" applyNumberFormat="1" applyFont="1" applyFill="1" applyBorder="1" applyAlignment="1">
      <alignment/>
    </xf>
    <xf numFmtId="0" fontId="1" fillId="34" borderId="41" xfId="0" applyFont="1" applyFill="1" applyBorder="1" applyAlignment="1">
      <alignment vertical="center" wrapText="1"/>
    </xf>
    <xf numFmtId="0" fontId="13" fillId="34" borderId="41" xfId="0" applyFont="1" applyFill="1" applyBorder="1" applyAlignment="1">
      <alignment horizontal="center"/>
    </xf>
    <xf numFmtId="173" fontId="14" fillId="34" borderId="41" xfId="42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174" fontId="14" fillId="0" borderId="39" xfId="0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173" fontId="14" fillId="0" borderId="39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4" borderId="44" xfId="0" applyFont="1" applyFill="1" applyBorder="1" applyAlignment="1">
      <alignment/>
    </xf>
    <xf numFmtId="0" fontId="12" fillId="34" borderId="4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2" fontId="18" fillId="0" borderId="0" xfId="46" applyNumberFormat="1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172" fontId="12" fillId="0" borderId="39" xfId="46" applyNumberFormat="1" applyFont="1" applyFill="1" applyBorder="1" applyAlignment="1">
      <alignment/>
    </xf>
    <xf numFmtId="172" fontId="2" fillId="0" borderId="39" xfId="4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46" applyNumberForma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2" fillId="35" borderId="45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0" fontId="1" fillId="35" borderId="47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1" fillId="36" borderId="53" xfId="0" applyFont="1" applyFill="1" applyBorder="1" applyAlignment="1">
      <alignment/>
    </xf>
    <xf numFmtId="0" fontId="11" fillId="36" borderId="54" xfId="0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35" borderId="50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35" borderId="46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35" borderId="48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36" borderId="52" xfId="0" applyFont="1" applyFill="1" applyBorder="1" applyAlignment="1">
      <alignment horizontal="center"/>
    </xf>
    <xf numFmtId="0" fontId="25" fillId="36" borderId="54" xfId="0" applyFont="1" applyFill="1" applyBorder="1" applyAlignment="1">
      <alignment horizontal="center"/>
    </xf>
    <xf numFmtId="0" fontId="1" fillId="35" borderId="51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1" fillId="36" borderId="54" xfId="0" applyFont="1" applyFill="1" applyBorder="1" applyAlignment="1">
      <alignment/>
    </xf>
    <xf numFmtId="0" fontId="1" fillId="36" borderId="53" xfId="0" applyFont="1" applyFill="1" applyBorder="1" applyAlignment="1">
      <alignment vertical="center" wrapText="1"/>
    </xf>
    <xf numFmtId="0" fontId="1" fillId="36" borderId="5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3" fontId="18" fillId="35" borderId="17" xfId="0" applyNumberFormat="1" applyFont="1" applyFill="1" applyBorder="1" applyAlignment="1">
      <alignment/>
    </xf>
    <xf numFmtId="3" fontId="18" fillId="35" borderId="55" xfId="0" applyNumberFormat="1" applyFont="1" applyFill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35" borderId="46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27" fillId="35" borderId="52" xfId="0" applyNumberFormat="1" applyFont="1" applyFill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7" xfId="0" applyFont="1" applyBorder="1" applyAlignment="1">
      <alignment/>
    </xf>
    <xf numFmtId="3" fontId="27" fillId="35" borderId="17" xfId="0" applyNumberFormat="1" applyFont="1" applyFill="1" applyBorder="1" applyAlignment="1">
      <alignment/>
    </xf>
    <xf numFmtId="3" fontId="27" fillId="36" borderId="54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7" fillId="35" borderId="46" xfId="0" applyNumberFormat="1" applyFont="1" applyFill="1" applyBorder="1" applyAlignment="1">
      <alignment/>
    </xf>
    <xf numFmtId="0" fontId="28" fillId="33" borderId="27" xfId="0" applyFont="1" applyFill="1" applyBorder="1" applyAlignment="1">
      <alignment horizontal="center"/>
    </xf>
    <xf numFmtId="172" fontId="20" fillId="0" borderId="24" xfId="42" applyNumberFormat="1" applyFont="1" applyBorder="1" applyAlignment="1">
      <alignment/>
    </xf>
    <xf numFmtId="0" fontId="27" fillId="0" borderId="57" xfId="0" applyFont="1" applyBorder="1" applyAlignment="1">
      <alignment/>
    </xf>
    <xf numFmtId="172" fontId="18" fillId="35" borderId="50" xfId="42" applyNumberFormat="1" applyFont="1" applyFill="1" applyBorder="1" applyAlignment="1">
      <alignment/>
    </xf>
    <xf numFmtId="173" fontId="29" fillId="35" borderId="58" xfId="42" applyNumberFormat="1" applyFont="1" applyFill="1" applyBorder="1" applyAlignment="1">
      <alignment/>
    </xf>
    <xf numFmtId="172" fontId="12" fillId="0" borderId="28" xfId="42" applyNumberFormat="1" applyFont="1" applyBorder="1" applyAlignment="1">
      <alignment/>
    </xf>
    <xf numFmtId="173" fontId="19" fillId="0" borderId="59" xfId="42" applyNumberFormat="1" applyFont="1" applyBorder="1" applyAlignment="1">
      <alignment/>
    </xf>
    <xf numFmtId="173" fontId="19" fillId="0" borderId="22" xfId="42" applyNumberFormat="1" applyFont="1" applyBorder="1" applyAlignment="1">
      <alignment/>
    </xf>
    <xf numFmtId="172" fontId="18" fillId="35" borderId="46" xfId="42" applyNumberFormat="1" applyFont="1" applyFill="1" applyBorder="1" applyAlignment="1">
      <alignment/>
    </xf>
    <xf numFmtId="173" fontId="19" fillId="35" borderId="60" xfId="42" applyNumberFormat="1" applyFont="1" applyFill="1" applyBorder="1" applyAlignment="1">
      <alignment/>
    </xf>
    <xf numFmtId="172" fontId="18" fillId="0" borderId="28" xfId="42" applyNumberFormat="1" applyFont="1" applyBorder="1" applyAlignment="1">
      <alignment/>
    </xf>
    <xf numFmtId="173" fontId="19" fillId="0" borderId="61" xfId="42" applyNumberFormat="1" applyFont="1" applyBorder="1" applyAlignment="1">
      <alignment/>
    </xf>
    <xf numFmtId="173" fontId="12" fillId="0" borderId="22" xfId="42" applyNumberFormat="1" applyFont="1" applyBorder="1" applyAlignment="1">
      <alignment/>
    </xf>
    <xf numFmtId="172" fontId="18" fillId="0" borderId="31" xfId="42" applyNumberFormat="1" applyFont="1" applyBorder="1" applyAlignment="1">
      <alignment/>
    </xf>
    <xf numFmtId="173" fontId="19" fillId="0" borderId="62" xfId="42" applyNumberFormat="1" applyFont="1" applyBorder="1" applyAlignment="1">
      <alignment/>
    </xf>
    <xf numFmtId="3" fontId="27" fillId="35" borderId="48" xfId="0" applyNumberFormat="1" applyFont="1" applyFill="1" applyBorder="1" applyAlignment="1">
      <alignment/>
    </xf>
    <xf numFmtId="172" fontId="27" fillId="0" borderId="15" xfId="42" applyNumberFormat="1" applyFont="1" applyBorder="1" applyAlignment="1">
      <alignment/>
    </xf>
    <xf numFmtId="173" fontId="29" fillId="0" borderId="63" xfId="42" applyNumberFormat="1" applyFont="1" applyFill="1" applyBorder="1" applyAlignment="1">
      <alignment/>
    </xf>
    <xf numFmtId="173" fontId="19" fillId="0" borderId="22" xfId="42" applyNumberFormat="1" applyFont="1" applyBorder="1" applyAlignment="1">
      <alignment/>
    </xf>
    <xf numFmtId="173" fontId="29" fillId="0" borderId="59" xfId="42" applyNumberFormat="1" applyFont="1" applyBorder="1" applyAlignment="1">
      <alignment/>
    </xf>
    <xf numFmtId="173" fontId="29" fillId="35" borderId="0" xfId="42" applyNumberFormat="1" applyFont="1" applyFill="1" applyBorder="1" applyAlignment="1">
      <alignment/>
    </xf>
    <xf numFmtId="172" fontId="18" fillId="0" borderId="28" xfId="42" applyNumberFormat="1" applyFont="1" applyFill="1" applyBorder="1" applyAlignment="1">
      <alignment/>
    </xf>
    <xf numFmtId="0" fontId="18" fillId="0" borderId="59" xfId="0" applyFont="1" applyBorder="1" applyAlignment="1">
      <alignment/>
    </xf>
    <xf numFmtId="172" fontId="18" fillId="0" borderId="10" xfId="42" applyNumberFormat="1" applyFont="1" applyBorder="1" applyAlignment="1">
      <alignment/>
    </xf>
    <xf numFmtId="172" fontId="18" fillId="0" borderId="17" xfId="42" applyNumberFormat="1" applyFont="1" applyBorder="1" applyAlignment="1">
      <alignment/>
    </xf>
    <xf numFmtId="173" fontId="19" fillId="0" borderId="55" xfId="42" applyNumberFormat="1" applyFont="1" applyBorder="1" applyAlignment="1">
      <alignment/>
    </xf>
    <xf numFmtId="172" fontId="18" fillId="35" borderId="17" xfId="42" applyNumberFormat="1" applyFont="1" applyFill="1" applyBorder="1" applyAlignment="1">
      <alignment/>
    </xf>
    <xf numFmtId="173" fontId="29" fillId="35" borderId="55" xfId="42" applyNumberFormat="1" applyFont="1" applyFill="1" applyBorder="1" applyAlignment="1">
      <alignment/>
    </xf>
    <xf numFmtId="3" fontId="27" fillId="36" borderId="52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173" fontId="29" fillId="0" borderId="0" xfId="42" applyNumberFormat="1" applyFont="1" applyFill="1" applyBorder="1" applyAlignment="1">
      <alignment/>
    </xf>
    <xf numFmtId="0" fontId="27" fillId="0" borderId="0" xfId="0" applyFont="1" applyAlignment="1">
      <alignment/>
    </xf>
    <xf numFmtId="173" fontId="4" fillId="0" borderId="36" xfId="42" applyNumberFormat="1" applyFont="1" applyBorder="1" applyAlignment="1">
      <alignment horizontal="right"/>
    </xf>
    <xf numFmtId="173" fontId="4" fillId="0" borderId="0" xfId="42" applyNumberFormat="1" applyFont="1" applyBorder="1" applyAlignment="1">
      <alignment horizontal="right"/>
    </xf>
    <xf numFmtId="173" fontId="3" fillId="0" borderId="0" xfId="42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1" fillId="35" borderId="46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1" fillId="35" borderId="52" xfId="0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6" borderId="54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5" fillId="36" borderId="5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0" fillId="0" borderId="36" xfId="46" applyNumberFormat="1" applyFill="1" applyBorder="1" applyAlignment="1">
      <alignment/>
    </xf>
    <xf numFmtId="172" fontId="0" fillId="0" borderId="37" xfId="46" applyNumberFormat="1" applyFill="1" applyBorder="1" applyAlignment="1">
      <alignment/>
    </xf>
    <xf numFmtId="172" fontId="0" fillId="0" borderId="39" xfId="46" applyNumberFormat="1" applyFill="1" applyBorder="1" applyAlignment="1">
      <alignment/>
    </xf>
    <xf numFmtId="173" fontId="0" fillId="0" borderId="39" xfId="42" applyNumberFormat="1" applyFont="1" applyFill="1" applyBorder="1" applyAlignment="1">
      <alignment/>
    </xf>
    <xf numFmtId="0" fontId="17" fillId="34" borderId="64" xfId="0" applyFont="1" applyFill="1" applyBorder="1" applyAlignment="1">
      <alignment/>
    </xf>
    <xf numFmtId="172" fontId="15" fillId="34" borderId="41" xfId="46" applyNumberFormat="1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172" fontId="2" fillId="34" borderId="11" xfId="46" applyNumberFormat="1" applyFont="1" applyFill="1" applyBorder="1" applyAlignment="1">
      <alignment/>
    </xf>
    <xf numFmtId="172" fontId="0" fillId="34" borderId="43" xfId="46" applyNumberFormat="1" applyFill="1" applyBorder="1" applyAlignment="1">
      <alignment/>
    </xf>
    <xf numFmtId="172" fontId="0" fillId="0" borderId="11" xfId="46" applyNumberFormat="1" applyFont="1" applyFill="1" applyBorder="1" applyAlignment="1">
      <alignment/>
    </xf>
    <xf numFmtId="172" fontId="12" fillId="0" borderId="43" xfId="46" applyNumberFormat="1" applyFont="1" applyFill="1" applyBorder="1" applyAlignment="1">
      <alignment/>
    </xf>
    <xf numFmtId="43" fontId="12" fillId="0" borderId="11" xfId="42" applyNumberFormat="1" applyFont="1" applyFill="1" applyBorder="1" applyAlignment="1">
      <alignment/>
    </xf>
    <xf numFmtId="0" fontId="12" fillId="34" borderId="4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2" fontId="18" fillId="34" borderId="43" xfId="46" applyNumberFormat="1" applyFont="1" applyFill="1" applyBorder="1" applyAlignment="1">
      <alignment/>
    </xf>
    <xf numFmtId="0" fontId="2" fillId="34" borderId="65" xfId="0" applyFont="1" applyFill="1" applyBorder="1" applyAlignment="1">
      <alignment/>
    </xf>
    <xf numFmtId="172" fontId="2" fillId="34" borderId="66" xfId="46" applyNumberFormat="1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2" fillId="0" borderId="68" xfId="0" applyFont="1" applyFill="1" applyBorder="1" applyAlignment="1">
      <alignment horizontal="center"/>
    </xf>
    <xf numFmtId="172" fontId="0" fillId="0" borderId="68" xfId="46" applyNumberFormat="1" applyFont="1" applyFill="1" applyBorder="1" applyAlignment="1">
      <alignment/>
    </xf>
    <xf numFmtId="172" fontId="2" fillId="0" borderId="68" xfId="46" applyNumberFormat="1" applyFont="1" applyFill="1" applyBorder="1" applyAlignment="1">
      <alignment/>
    </xf>
    <xf numFmtId="172" fontId="12" fillId="0" borderId="69" xfId="46" applyNumberFormat="1" applyFont="1" applyFill="1" applyBorder="1" applyAlignment="1">
      <alignment/>
    </xf>
    <xf numFmtId="172" fontId="0" fillId="34" borderId="66" xfId="46" applyNumberFormat="1" applyFill="1" applyBorder="1" applyAlignment="1">
      <alignment/>
    </xf>
    <xf numFmtId="172" fontId="0" fillId="0" borderId="43" xfId="46" applyNumberFormat="1" applyFill="1" applyBorder="1" applyAlignment="1">
      <alignment/>
    </xf>
    <xf numFmtId="0" fontId="12" fillId="34" borderId="70" xfId="0" applyFont="1" applyFill="1" applyBorder="1" applyAlignment="1">
      <alignment/>
    </xf>
    <xf numFmtId="172" fontId="12" fillId="34" borderId="44" xfId="46" applyNumberFormat="1" applyFont="1" applyFill="1" applyBorder="1" applyAlignment="1">
      <alignment/>
    </xf>
    <xf numFmtId="172" fontId="18" fillId="34" borderId="71" xfId="42" applyNumberFormat="1" applyFont="1" applyFill="1" applyBorder="1" applyAlignment="1">
      <alignment/>
    </xf>
    <xf numFmtId="0" fontId="15" fillId="34" borderId="64" xfId="0" applyFont="1" applyFill="1" applyBorder="1" applyAlignment="1">
      <alignment/>
    </xf>
    <xf numFmtId="172" fontId="2" fillId="34" borderId="43" xfId="46" applyNumberFormat="1" applyFont="1" applyFill="1" applyBorder="1" applyAlignment="1">
      <alignment/>
    </xf>
    <xf numFmtId="172" fontId="12" fillId="0" borderId="43" xfId="42" applyNumberFormat="1" applyFont="1" applyFill="1" applyBorder="1" applyAlignment="1">
      <alignment/>
    </xf>
    <xf numFmtId="172" fontId="0" fillId="0" borderId="43" xfId="46" applyNumberFormat="1" applyFont="1" applyFill="1" applyBorder="1" applyAlignment="1">
      <alignment/>
    </xf>
    <xf numFmtId="0" fontId="2" fillId="34" borderId="44" xfId="0" applyFont="1" applyFill="1" applyBorder="1" applyAlignment="1">
      <alignment/>
    </xf>
    <xf numFmtId="172" fontId="2" fillId="34" borderId="71" xfId="46" applyNumberFormat="1" applyFont="1" applyFill="1" applyBorder="1" applyAlignment="1">
      <alignment/>
    </xf>
    <xf numFmtId="172" fontId="2" fillId="0" borderId="43" xfId="46" applyNumberFormat="1" applyFont="1" applyFill="1" applyBorder="1" applyAlignment="1">
      <alignment/>
    </xf>
    <xf numFmtId="172" fontId="15" fillId="34" borderId="41" xfId="46" applyNumberFormat="1" applyFont="1" applyFill="1" applyBorder="1" applyAlignment="1">
      <alignment horizontal="center"/>
    </xf>
    <xf numFmtId="172" fontId="15" fillId="34" borderId="72" xfId="46" applyNumberFormat="1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17" fillId="34" borderId="67" xfId="0" applyFont="1" applyFill="1" applyBorder="1" applyAlignment="1">
      <alignment/>
    </xf>
    <xf numFmtId="0" fontId="1" fillId="34" borderId="68" xfId="0" applyFont="1" applyFill="1" applyBorder="1" applyAlignment="1">
      <alignment/>
    </xf>
    <xf numFmtId="172" fontId="15" fillId="34" borderId="68" xfId="46" applyNumberFormat="1" applyFont="1" applyFill="1" applyBorder="1" applyAlignment="1">
      <alignment/>
    </xf>
    <xf numFmtId="172" fontId="15" fillId="34" borderId="69" xfId="46" applyNumberFormat="1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8" fillId="34" borderId="65" xfId="0" applyFont="1" applyFill="1" applyBorder="1" applyAlignment="1">
      <alignment/>
    </xf>
    <xf numFmtId="0" fontId="0" fillId="0" borderId="42" xfId="0" applyFill="1" applyBorder="1" applyAlignment="1">
      <alignment/>
    </xf>
    <xf numFmtId="0" fontId="2" fillId="34" borderId="68" xfId="0" applyFont="1" applyFill="1" applyBorder="1" applyAlignment="1">
      <alignment horizontal="center"/>
    </xf>
    <xf numFmtId="172" fontId="2" fillId="34" borderId="41" xfId="46" applyNumberFormat="1" applyFont="1" applyFill="1" applyBorder="1" applyAlignment="1">
      <alignment/>
    </xf>
    <xf numFmtId="172" fontId="2" fillId="34" borderId="72" xfId="46" applyNumberFormat="1" applyFont="1" applyFill="1" applyBorder="1" applyAlignment="1">
      <alignment/>
    </xf>
    <xf numFmtId="0" fontId="12" fillId="34" borderId="65" xfId="0" applyFont="1" applyFill="1" applyBorder="1" applyAlignment="1">
      <alignment/>
    </xf>
    <xf numFmtId="0" fontId="12" fillId="34" borderId="40" xfId="0" applyFont="1" applyFill="1" applyBorder="1" applyAlignment="1">
      <alignment horizontal="center"/>
    </xf>
    <xf numFmtId="3" fontId="2" fillId="34" borderId="66" xfId="0" applyNumberFormat="1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172" fontId="12" fillId="34" borderId="41" xfId="46" applyNumberFormat="1" applyFont="1" applyFill="1" applyBorder="1" applyAlignment="1">
      <alignment/>
    </xf>
    <xf numFmtId="0" fontId="17" fillId="34" borderId="42" xfId="0" applyFont="1" applyFill="1" applyBorder="1" applyAlignment="1">
      <alignment/>
    </xf>
    <xf numFmtId="172" fontId="12" fillId="34" borderId="11" xfId="46" applyNumberFormat="1" applyFont="1" applyFill="1" applyBorder="1" applyAlignment="1">
      <alignment/>
    </xf>
    <xf numFmtId="0" fontId="2" fillId="34" borderId="40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/>
    </xf>
    <xf numFmtId="172" fontId="18" fillId="0" borderId="37" xfId="46" applyNumberFormat="1" applyFont="1" applyFill="1" applyBorder="1" applyAlignment="1">
      <alignment/>
    </xf>
    <xf numFmtId="172" fontId="12" fillId="0" borderId="37" xfId="46" applyNumberFormat="1" applyFont="1" applyFill="1" applyBorder="1" applyAlignment="1">
      <alignment/>
    </xf>
    <xf numFmtId="172" fontId="18" fillId="0" borderId="39" xfId="46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34" borderId="65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3" fontId="1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35" borderId="2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73" fontId="3" fillId="0" borderId="22" xfId="42" applyNumberFormat="1" applyFont="1" applyFill="1" applyBorder="1" applyAlignment="1">
      <alignment/>
    </xf>
    <xf numFmtId="0" fontId="1" fillId="37" borderId="73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3" fillId="0" borderId="42" xfId="0" applyFont="1" applyFill="1" applyBorder="1" applyAlignment="1">
      <alignment horizontal="right" vertical="center"/>
    </xf>
    <xf numFmtId="172" fontId="19" fillId="0" borderId="43" xfId="0" applyNumberFormat="1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/>
    </xf>
    <xf numFmtId="172" fontId="1" fillId="34" borderId="40" xfId="46" applyNumberFormat="1" applyFont="1" applyFill="1" applyBorder="1" applyAlignment="1">
      <alignment/>
    </xf>
    <xf numFmtId="0" fontId="12" fillId="36" borderId="65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0" fillId="36" borderId="40" xfId="0" applyFont="1" applyFill="1" applyBorder="1" applyAlignment="1">
      <alignment horizontal="center"/>
    </xf>
    <xf numFmtId="172" fontId="1" fillId="36" borderId="40" xfId="46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172" fontId="2" fillId="36" borderId="66" xfId="46" applyNumberFormat="1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2" fillId="34" borderId="40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/>
    </xf>
    <xf numFmtId="0" fontId="2" fillId="34" borderId="4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172" fontId="6" fillId="34" borderId="11" xfId="46" applyNumberFormat="1" applyFont="1" applyFill="1" applyBorder="1" applyAlignment="1">
      <alignment/>
    </xf>
    <xf numFmtId="0" fontId="18" fillId="34" borderId="4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2" fillId="34" borderId="65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173" fontId="2" fillId="34" borderId="40" xfId="42" applyNumberFormat="1" applyFont="1" applyFill="1" applyBorder="1" applyAlignment="1">
      <alignment vertical="center"/>
    </xf>
    <xf numFmtId="173" fontId="2" fillId="34" borderId="66" xfId="42" applyNumberFormat="1" applyFont="1" applyFill="1" applyBorder="1" applyAlignment="1">
      <alignment/>
    </xf>
    <xf numFmtId="0" fontId="16" fillId="34" borderId="40" xfId="0" applyFont="1" applyFill="1" applyBorder="1" applyAlignment="1">
      <alignment vertical="center" wrapText="1"/>
    </xf>
    <xf numFmtId="173" fontId="16" fillId="34" borderId="40" xfId="42" applyNumberFormat="1" applyFont="1" applyFill="1" applyBorder="1" applyAlignment="1">
      <alignment/>
    </xf>
    <xf numFmtId="173" fontId="14" fillId="34" borderId="11" xfId="42" applyNumberFormat="1" applyFont="1" applyFill="1" applyBorder="1" applyAlignment="1">
      <alignment vertical="center"/>
    </xf>
    <xf numFmtId="173" fontId="0" fillId="0" borderId="43" xfId="42" applyNumberFormat="1" applyFont="1" applyFill="1" applyBorder="1" applyAlignment="1">
      <alignment/>
    </xf>
    <xf numFmtId="174" fontId="16" fillId="34" borderId="65" xfId="0" applyNumberFormat="1" applyFont="1" applyFill="1" applyBorder="1" applyAlignment="1">
      <alignment vertical="center"/>
    </xf>
    <xf numFmtId="173" fontId="14" fillId="34" borderId="41" xfId="42" applyNumberFormat="1" applyFont="1" applyFill="1" applyBorder="1" applyAlignment="1">
      <alignment/>
    </xf>
    <xf numFmtId="174" fontId="14" fillId="34" borderId="42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vertical="center" wrapText="1"/>
    </xf>
    <xf numFmtId="173" fontId="14" fillId="34" borderId="11" xfId="42" applyNumberFormat="1" applyFont="1" applyFill="1" applyBorder="1" applyAlignment="1">
      <alignment/>
    </xf>
    <xf numFmtId="3" fontId="4" fillId="34" borderId="6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7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2" fillId="34" borderId="54" xfId="0" applyNumberFormat="1" applyFont="1" applyFill="1" applyBorder="1" applyAlignment="1">
      <alignment vertical="center"/>
    </xf>
    <xf numFmtId="3" fontId="2" fillId="34" borderId="77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/>
    </xf>
    <xf numFmtId="3" fontId="2" fillId="0" borderId="56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vertical="center" wrapText="1"/>
    </xf>
    <xf numFmtId="3" fontId="2" fillId="34" borderId="46" xfId="0" applyNumberFormat="1" applyFont="1" applyFill="1" applyBorder="1" applyAlignment="1">
      <alignment vertical="center"/>
    </xf>
    <xf numFmtId="3" fontId="2" fillId="34" borderId="60" xfId="0" applyNumberFormat="1" applyFont="1" applyFill="1" applyBorder="1" applyAlignment="1">
      <alignment vertical="center"/>
    </xf>
    <xf numFmtId="0" fontId="33" fillId="0" borderId="0" xfId="60" applyFont="1" applyAlignment="1">
      <alignment vertical="center" wrapText="1"/>
      <protection/>
    </xf>
    <xf numFmtId="0" fontId="34" fillId="0" borderId="78" xfId="60" applyFont="1" applyBorder="1" applyAlignment="1">
      <alignment vertical="center" wrapText="1"/>
      <protection/>
    </xf>
    <xf numFmtId="0" fontId="34" fillId="0" borderId="28" xfId="60" applyFont="1" applyBorder="1" applyAlignment="1">
      <alignment horizontal="center" vertical="center" wrapText="1"/>
      <protection/>
    </xf>
    <xf numFmtId="0" fontId="22" fillId="0" borderId="79" xfId="60" applyFont="1" applyBorder="1" applyAlignment="1">
      <alignment vertical="center" wrapText="1"/>
      <protection/>
    </xf>
    <xf numFmtId="173" fontId="22" fillId="0" borderId="80" xfId="44" applyNumberFormat="1" applyFont="1" applyBorder="1" applyAlignment="1">
      <alignment horizontal="right" vertical="center" wrapText="1"/>
    </xf>
    <xf numFmtId="0" fontId="22" fillId="0" borderId="81" xfId="60" applyFont="1" applyBorder="1" applyAlignment="1">
      <alignment vertical="center" wrapText="1"/>
      <protection/>
    </xf>
    <xf numFmtId="0" fontId="22" fillId="0" borderId="82" xfId="60" applyFont="1" applyBorder="1" applyAlignment="1">
      <alignment horizontal="right" vertical="center" wrapText="1"/>
      <protection/>
    </xf>
    <xf numFmtId="173" fontId="22" fillId="0" borderId="82" xfId="44" applyNumberFormat="1" applyFont="1" applyBorder="1" applyAlignment="1">
      <alignment horizontal="right" vertical="center" wrapText="1"/>
    </xf>
    <xf numFmtId="3" fontId="22" fillId="0" borderId="82" xfId="60" applyNumberFormat="1" applyFont="1" applyBorder="1" applyAlignment="1">
      <alignment horizontal="right" vertical="center" wrapText="1"/>
      <protection/>
    </xf>
    <xf numFmtId="0" fontId="64" fillId="0" borderId="81" xfId="60" applyBorder="1" applyAlignment="1">
      <alignment vertical="center" wrapText="1"/>
      <protection/>
    </xf>
    <xf numFmtId="0" fontId="64" fillId="0" borderId="81" xfId="60" applyBorder="1" applyAlignment="1">
      <alignment horizontal="left" vertical="center" wrapText="1"/>
      <protection/>
    </xf>
    <xf numFmtId="173" fontId="22" fillId="0" borderId="82" xfId="60" applyNumberFormat="1" applyFont="1" applyBorder="1" applyAlignment="1">
      <alignment horizontal="right" vertical="center" wrapText="1"/>
      <protection/>
    </xf>
    <xf numFmtId="0" fontId="36" fillId="0" borderId="83" xfId="60" applyFont="1" applyBorder="1" applyAlignment="1">
      <alignment vertical="center" wrapText="1"/>
      <protection/>
    </xf>
    <xf numFmtId="173" fontId="23" fillId="0" borderId="84" xfId="60" applyNumberFormat="1" applyFont="1" applyBorder="1" applyAlignment="1">
      <alignment horizontal="right" vertical="center" wrapText="1"/>
      <protection/>
    </xf>
    <xf numFmtId="4" fontId="22" fillId="0" borderId="80" xfId="60" applyNumberFormat="1" applyFont="1" applyBorder="1" applyAlignment="1">
      <alignment vertical="center" wrapText="1"/>
      <protection/>
    </xf>
    <xf numFmtId="173" fontId="22" fillId="0" borderId="82" xfId="44" applyNumberFormat="1" applyFont="1" applyBorder="1" applyAlignment="1">
      <alignment vertical="center" wrapText="1"/>
    </xf>
    <xf numFmtId="3" fontId="22" fillId="0" borderId="82" xfId="60" applyNumberFormat="1" applyFont="1" applyBorder="1" applyAlignment="1">
      <alignment vertical="center" wrapText="1"/>
      <protection/>
    </xf>
    <xf numFmtId="0" fontId="22" fillId="0" borderId="82" xfId="60" applyFont="1" applyBorder="1" applyAlignment="1">
      <alignment vertical="center" wrapText="1"/>
      <protection/>
    </xf>
    <xf numFmtId="173" fontId="23" fillId="0" borderId="84" xfId="60" applyNumberFormat="1" applyFont="1" applyBorder="1" applyAlignment="1">
      <alignment vertical="center" wrapText="1"/>
      <protection/>
    </xf>
    <xf numFmtId="0" fontId="22" fillId="0" borderId="79" xfId="60" applyFont="1" applyBorder="1" applyAlignment="1">
      <alignment horizontal="justify" vertical="center" wrapText="1"/>
      <protection/>
    </xf>
    <xf numFmtId="0" fontId="22" fillId="0" borderId="80" xfId="60" applyFont="1" applyBorder="1" applyAlignment="1">
      <alignment vertical="center" wrapText="1"/>
      <protection/>
    </xf>
    <xf numFmtId="0" fontId="22" fillId="0" borderId="81" xfId="60" applyFont="1" applyBorder="1" applyAlignment="1">
      <alignment horizontal="justify" vertical="center" wrapText="1"/>
      <protection/>
    </xf>
    <xf numFmtId="4" fontId="22" fillId="0" borderId="82" xfId="60" applyNumberFormat="1" applyFont="1" applyBorder="1" applyAlignment="1">
      <alignment vertical="center" wrapText="1"/>
      <protection/>
    </xf>
    <xf numFmtId="0" fontId="36" fillId="0" borderId="81" xfId="60" applyFont="1" applyBorder="1" applyAlignment="1">
      <alignment horizontal="justify" vertical="center" wrapText="1"/>
      <protection/>
    </xf>
    <xf numFmtId="0" fontId="23" fillId="0" borderId="81" xfId="60" applyFont="1" applyBorder="1" applyAlignment="1">
      <alignment horizontal="justify" vertical="center" wrapText="1"/>
      <protection/>
    </xf>
    <xf numFmtId="173" fontId="37" fillId="0" borderId="82" xfId="60" applyNumberFormat="1" applyFont="1" applyBorder="1" applyAlignment="1">
      <alignment vertical="center" wrapText="1"/>
      <protection/>
    </xf>
    <xf numFmtId="0" fontId="37" fillId="33" borderId="83" xfId="60" applyFont="1" applyFill="1" applyBorder="1" applyAlignment="1">
      <alignment horizontal="justify" vertical="center" wrapText="1"/>
      <protection/>
    </xf>
    <xf numFmtId="173" fontId="37" fillId="33" borderId="84" xfId="44" applyNumberFormat="1" applyFont="1" applyFill="1" applyBorder="1" applyAlignment="1">
      <alignment vertical="center" wrapText="1"/>
    </xf>
    <xf numFmtId="0" fontId="22" fillId="0" borderId="81" xfId="60" applyFont="1" applyBorder="1" applyAlignment="1">
      <alignment horizontal="left" vertical="center" wrapText="1"/>
      <protection/>
    </xf>
    <xf numFmtId="3" fontId="23" fillId="0" borderId="82" xfId="60" applyNumberFormat="1" applyFont="1" applyBorder="1" applyAlignment="1">
      <alignment vertical="center" wrapText="1"/>
      <protection/>
    </xf>
    <xf numFmtId="173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3" fontId="12" fillId="0" borderId="13" xfId="45" applyNumberFormat="1" applyFont="1" applyBorder="1" applyAlignment="1">
      <alignment vertical="center"/>
    </xf>
    <xf numFmtId="3" fontId="12" fillId="0" borderId="75" xfId="45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85" xfId="0" applyFont="1" applyFill="1" applyBorder="1" applyAlignment="1">
      <alignment/>
    </xf>
    <xf numFmtId="173" fontId="0" fillId="34" borderId="43" xfId="42" applyNumberFormat="1" applyFont="1" applyFill="1" applyBorder="1" applyAlignment="1">
      <alignment/>
    </xf>
    <xf numFmtId="0" fontId="12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18" fillId="0" borderId="87" xfId="0" applyFont="1" applyFill="1" applyBorder="1" applyAlignment="1">
      <alignment horizontal="center"/>
    </xf>
    <xf numFmtId="172" fontId="12" fillId="0" borderId="87" xfId="46" applyNumberFormat="1" applyFont="1" applyFill="1" applyBorder="1" applyAlignment="1">
      <alignment/>
    </xf>
    <xf numFmtId="172" fontId="0" fillId="0" borderId="88" xfId="46" applyNumberFormat="1" applyFill="1" applyBorder="1" applyAlignment="1">
      <alignment/>
    </xf>
    <xf numFmtId="172" fontId="0" fillId="0" borderId="87" xfId="46" applyNumberFormat="1" applyFont="1" applyFill="1" applyBorder="1" applyAlignment="1">
      <alignment/>
    </xf>
    <xf numFmtId="172" fontId="0" fillId="0" borderId="88" xfId="46" applyNumberFormat="1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92" xfId="0" applyFont="1" applyFill="1" applyBorder="1" applyAlignment="1">
      <alignment/>
    </xf>
    <xf numFmtId="0" fontId="12" fillId="0" borderId="93" xfId="0" applyFont="1" applyFill="1" applyBorder="1" applyAlignment="1">
      <alignment horizontal="center"/>
    </xf>
    <xf numFmtId="0" fontId="12" fillId="0" borderId="87" xfId="0" applyFont="1" applyFill="1" applyBorder="1" applyAlignment="1">
      <alignment/>
    </xf>
    <xf numFmtId="3" fontId="12" fillId="0" borderId="43" xfId="0" applyNumberFormat="1" applyFont="1" applyBorder="1" applyAlignment="1">
      <alignment/>
    </xf>
    <xf numFmtId="0" fontId="19" fillId="0" borderId="11" xfId="0" applyFont="1" applyFill="1" applyBorder="1" applyAlignment="1">
      <alignment/>
    </xf>
    <xf numFmtId="172" fontId="20" fillId="0" borderId="11" xfId="46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8" fillId="0" borderId="94" xfId="0" applyFont="1" applyFill="1" applyBorder="1" applyAlignment="1">
      <alignment/>
    </xf>
    <xf numFmtId="0" fontId="18" fillId="0" borderId="91" xfId="0" applyFont="1" applyFill="1" applyBorder="1" applyAlignment="1">
      <alignment/>
    </xf>
    <xf numFmtId="0" fontId="18" fillId="0" borderId="91" xfId="0" applyFont="1" applyFill="1" applyBorder="1" applyAlignment="1">
      <alignment horizontal="center"/>
    </xf>
    <xf numFmtId="172" fontId="2" fillId="0" borderId="91" xfId="46" applyNumberFormat="1" applyFont="1" applyFill="1" applyBorder="1" applyAlignment="1">
      <alignment/>
    </xf>
    <xf numFmtId="3" fontId="2" fillId="0" borderId="95" xfId="0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43" xfId="0" applyNumberFormat="1" applyFont="1" applyFill="1" applyBorder="1" applyAlignment="1">
      <alignment/>
    </xf>
    <xf numFmtId="0" fontId="18" fillId="34" borderId="6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172" fontId="1" fillId="34" borderId="68" xfId="46" applyNumberFormat="1" applyFont="1" applyFill="1" applyBorder="1" applyAlignment="1">
      <alignment/>
    </xf>
    <xf numFmtId="172" fontId="15" fillId="34" borderId="69" xfId="46" applyNumberFormat="1" applyFont="1" applyFill="1" applyBorder="1" applyAlignment="1">
      <alignment horizontal="center"/>
    </xf>
    <xf numFmtId="172" fontId="1" fillId="0" borderId="0" xfId="46" applyNumberFormat="1" applyFont="1" applyFill="1" applyBorder="1" applyAlignment="1">
      <alignment/>
    </xf>
    <xf numFmtId="0" fontId="2" fillId="0" borderId="96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3" fontId="0" fillId="0" borderId="10" xfId="45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4" xfId="45" applyNumberFormat="1" applyFont="1" applyBorder="1" applyAlignment="1">
      <alignment/>
    </xf>
    <xf numFmtId="3" fontId="0" fillId="0" borderId="0" xfId="45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19" xfId="0" applyBorder="1" applyAlignment="1">
      <alignment/>
    </xf>
    <xf numFmtId="0" fontId="2" fillId="0" borderId="97" xfId="0" applyFont="1" applyBorder="1" applyAlignment="1">
      <alignment/>
    </xf>
    <xf numFmtId="0" fontId="2" fillId="0" borderId="98" xfId="0" applyFont="1" applyBorder="1" applyAlignment="1">
      <alignment/>
    </xf>
    <xf numFmtId="3" fontId="0" fillId="0" borderId="10" xfId="0" applyNumberFormat="1" applyBorder="1" applyAlignment="1">
      <alignment/>
    </xf>
    <xf numFmtId="0" fontId="27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99" xfId="0" applyFont="1" applyBorder="1" applyAlignment="1">
      <alignment horizontal="center" vertical="center" wrapText="1"/>
    </xf>
    <xf numFmtId="0" fontId="1" fillId="37" borderId="76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7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5" fillId="37" borderId="73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35" fillId="0" borderId="100" xfId="60" applyFont="1" applyBorder="1" applyAlignment="1">
      <alignment horizontal="center" vertical="center" wrapText="1"/>
      <protection/>
    </xf>
    <xf numFmtId="0" fontId="33" fillId="0" borderId="101" xfId="60" applyFont="1" applyBorder="1" applyAlignment="1">
      <alignment horizontal="center" vertical="center" wrapText="1"/>
      <protection/>
    </xf>
    <xf numFmtId="0" fontId="33" fillId="0" borderId="102" xfId="60" applyFont="1" applyBorder="1" applyAlignment="1">
      <alignment horizontal="center" vertical="center" wrapText="1"/>
      <protection/>
    </xf>
    <xf numFmtId="0" fontId="33" fillId="0" borderId="103" xfId="60" applyFont="1" applyBorder="1" applyAlignment="1">
      <alignment horizontal="center" vertical="center" wrapText="1"/>
      <protection/>
    </xf>
    <xf numFmtId="0" fontId="37" fillId="0" borderId="104" xfId="60" applyFont="1" applyBorder="1" applyAlignment="1">
      <alignment horizontal="center" vertical="center"/>
      <protection/>
    </xf>
    <xf numFmtId="0" fontId="64" fillId="0" borderId="105" xfId="60" applyBorder="1" applyAlignment="1">
      <alignment horizontal="center" vertical="center"/>
      <protection/>
    </xf>
    <xf numFmtId="0" fontId="64" fillId="0" borderId="102" xfId="60" applyBorder="1" applyAlignment="1">
      <alignment horizontal="center" vertical="center"/>
      <protection/>
    </xf>
    <xf numFmtId="0" fontId="64" fillId="0" borderId="39" xfId="60" applyBorder="1" applyAlignment="1">
      <alignment horizontal="center" vertical="center"/>
      <protection/>
    </xf>
    <xf numFmtId="0" fontId="32" fillId="0" borderId="0" xfId="60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0" xfId="0" applyAlignment="1">
      <alignment horizontal="center"/>
    </xf>
    <xf numFmtId="0" fontId="2" fillId="34" borderId="107" xfId="0" applyFont="1" applyFill="1" applyBorder="1" applyAlignment="1">
      <alignment horizontal="left" vertical="center" wrapText="1"/>
    </xf>
    <xf numFmtId="0" fontId="2" fillId="34" borderId="108" xfId="0" applyFont="1" applyFill="1" applyBorder="1" applyAlignment="1">
      <alignment horizontal="left" vertical="center" wrapText="1"/>
    </xf>
    <xf numFmtId="0" fontId="2" fillId="34" borderId="93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andard_Abfragepersonalaufwand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ttosport-bilanc%202009\PASQYRAT%20%20%20STANDARTE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qja e pare"/>
      <sheetName val="AKTIVET"/>
      <sheetName val="DETYRMET DHE KAPITALI"/>
      <sheetName val="Pasq. te ardhura shpenzime"/>
      <sheetName val="cashflow"/>
      <sheetName val="Pasqyra e Ndrysh.te Kapitalit"/>
      <sheetName val="Sheet1"/>
    </sheetNames>
    <sheetDataSet>
      <sheetData sheetId="2">
        <row r="37">
          <cell r="D37">
            <v>0</v>
          </cell>
        </row>
        <row r="38">
          <cell r="D38">
            <v>0</v>
          </cell>
        </row>
        <row r="41">
          <cell r="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zoomScalePageLayoutView="0" workbookViewId="0" topLeftCell="A16">
      <selection activeCell="A8" sqref="A8:IV8"/>
    </sheetView>
  </sheetViews>
  <sheetFormatPr defaultColWidth="9.140625" defaultRowHeight="12.75"/>
  <cols>
    <col min="8" max="8" width="39.00390625" style="0" customWidth="1"/>
    <col min="9" max="9" width="30.57421875" style="0" customWidth="1"/>
    <col min="10" max="10" width="22.421875" style="0" customWidth="1"/>
    <col min="11" max="11" width="12.421875" style="0" customWidth="1"/>
  </cols>
  <sheetData>
    <row r="1" ht="25.5">
      <c r="A1" s="554" t="s">
        <v>404</v>
      </c>
    </row>
    <row r="2" ht="23.25">
      <c r="A2" s="555"/>
    </row>
    <row r="3" ht="23.25">
      <c r="A3" s="555"/>
    </row>
    <row r="4" ht="18.75">
      <c r="A4" s="556" t="s">
        <v>345</v>
      </c>
    </row>
    <row r="5" ht="18.75">
      <c r="A5" s="556"/>
    </row>
    <row r="6" ht="18.75">
      <c r="A6" s="556" t="s">
        <v>395</v>
      </c>
    </row>
    <row r="7" ht="18.75">
      <c r="A7" s="556"/>
    </row>
    <row r="8" ht="18.75">
      <c r="A8" s="556" t="s">
        <v>396</v>
      </c>
    </row>
    <row r="9" ht="18.75">
      <c r="A9" s="556"/>
    </row>
    <row r="10" ht="18.75">
      <c r="A10" s="556" t="s">
        <v>397</v>
      </c>
    </row>
    <row r="11" ht="18.75">
      <c r="A11" s="556"/>
    </row>
    <row r="12" ht="18.75">
      <c r="A12" s="556"/>
    </row>
    <row r="13" ht="18.75">
      <c r="A13" s="556" t="s">
        <v>398</v>
      </c>
    </row>
    <row r="14" ht="18.75">
      <c r="A14" s="556"/>
    </row>
    <row r="15" ht="18.75">
      <c r="A15" s="556"/>
    </row>
    <row r="16" ht="18.75">
      <c r="A16" s="556"/>
    </row>
    <row r="17" ht="33">
      <c r="A17" s="557" t="s">
        <v>360</v>
      </c>
    </row>
    <row r="18" ht="20.25">
      <c r="A18" s="558"/>
    </row>
    <row r="19" ht="20.25">
      <c r="A19" s="559" t="s">
        <v>361</v>
      </c>
    </row>
    <row r="20" ht="20.25">
      <c r="A20" s="558"/>
    </row>
    <row r="21" ht="20.25">
      <c r="A21" s="558"/>
    </row>
    <row r="22" ht="20.25">
      <c r="A22" s="558"/>
    </row>
    <row r="23" ht="20.25">
      <c r="A23" s="558"/>
    </row>
    <row r="24" ht="20.25">
      <c r="A24" s="560" t="s">
        <v>346</v>
      </c>
    </row>
    <row r="25" ht="20.25">
      <c r="A25" s="560"/>
    </row>
    <row r="26" ht="20.25">
      <c r="A26" s="560" t="s">
        <v>362</v>
      </c>
    </row>
    <row r="27" ht="20.25">
      <c r="A27" s="560"/>
    </row>
    <row r="28" ht="20.25">
      <c r="A28" s="560" t="s">
        <v>406</v>
      </c>
    </row>
    <row r="29" ht="20.25">
      <c r="A29" s="560"/>
    </row>
    <row r="30" ht="20.25">
      <c r="A30" s="560" t="s">
        <v>347</v>
      </c>
    </row>
    <row r="31" ht="20.25">
      <c r="A31" s="560"/>
    </row>
    <row r="32" ht="20.25">
      <c r="A32" s="560" t="s">
        <v>348</v>
      </c>
    </row>
    <row r="33" ht="20.25">
      <c r="A33" s="560"/>
    </row>
    <row r="34" ht="20.25">
      <c r="A34" s="560"/>
    </row>
    <row r="35" ht="20.25">
      <c r="A35" s="560"/>
    </row>
    <row r="36" ht="20.25">
      <c r="A36" s="560" t="s">
        <v>363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H1">
      <selection activeCell="N41" sqref="N41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4" t="s">
        <v>232</v>
      </c>
      <c r="B1" s="4" t="s">
        <v>250</v>
      </c>
      <c r="C1" s="4" t="s">
        <v>251</v>
      </c>
      <c r="I1" s="501" t="s">
        <v>402</v>
      </c>
    </row>
    <row r="2" spans="2:9" ht="12.75">
      <c r="B2" s="4" t="s">
        <v>252</v>
      </c>
      <c r="C2" s="4" t="s">
        <v>252</v>
      </c>
      <c r="I2" s="502" t="s">
        <v>403</v>
      </c>
    </row>
    <row r="3" spans="2:11" ht="12.75">
      <c r="B3" s="4"/>
      <c r="C3" s="4"/>
      <c r="I3" s="502"/>
      <c r="K3" s="4" t="s">
        <v>253</v>
      </c>
    </row>
    <row r="4" spans="2:3" ht="12.75">
      <c r="B4" s="4"/>
      <c r="C4" s="4"/>
    </row>
    <row r="5" spans="2:11" ht="12.75">
      <c r="B5" s="53" t="s">
        <v>254</v>
      </c>
      <c r="C5" s="53" t="s">
        <v>254</v>
      </c>
      <c r="H5" s="175"/>
      <c r="I5" s="175"/>
      <c r="J5" s="2" t="s">
        <v>255</v>
      </c>
      <c r="K5" s="2" t="s">
        <v>256</v>
      </c>
    </row>
    <row r="6" spans="2:11" ht="12.75">
      <c r="B6" s="53" t="s">
        <v>257</v>
      </c>
      <c r="C6" s="53" t="s">
        <v>257</v>
      </c>
      <c r="H6" s="175">
        <v>1</v>
      </c>
      <c r="I6" s="2" t="s">
        <v>252</v>
      </c>
      <c r="J6" s="176" t="s">
        <v>254</v>
      </c>
      <c r="K6" s="176"/>
    </row>
    <row r="7" spans="2:11" ht="12.75">
      <c r="B7" s="53" t="s">
        <v>258</v>
      </c>
      <c r="C7" s="53" t="s">
        <v>258</v>
      </c>
      <c r="H7" s="175">
        <v>2</v>
      </c>
      <c r="I7" s="2" t="s">
        <v>252</v>
      </c>
      <c r="J7" s="176" t="s">
        <v>259</v>
      </c>
      <c r="K7" s="175"/>
    </row>
    <row r="8" spans="2:11" ht="12.75">
      <c r="B8" s="53" t="s">
        <v>260</v>
      </c>
      <c r="C8" s="53" t="s">
        <v>260</v>
      </c>
      <c r="H8" s="175">
        <v>3</v>
      </c>
      <c r="I8" s="2" t="s">
        <v>252</v>
      </c>
      <c r="J8" s="176" t="s">
        <v>261</v>
      </c>
      <c r="K8" s="175"/>
    </row>
    <row r="9" spans="2:11" ht="12.75">
      <c r="B9" s="53" t="s">
        <v>262</v>
      </c>
      <c r="C9" s="53" t="s">
        <v>262</v>
      </c>
      <c r="H9" s="175">
        <v>4</v>
      </c>
      <c r="I9" s="2" t="s">
        <v>252</v>
      </c>
      <c r="J9" s="176" t="s">
        <v>260</v>
      </c>
      <c r="K9" s="175"/>
    </row>
    <row r="10" spans="2:11" ht="12.75">
      <c r="B10" s="53" t="s">
        <v>263</v>
      </c>
      <c r="C10" s="53" t="s">
        <v>263</v>
      </c>
      <c r="H10" s="175">
        <v>5</v>
      </c>
      <c r="I10" s="2" t="s">
        <v>252</v>
      </c>
      <c r="J10" s="176" t="s">
        <v>262</v>
      </c>
      <c r="K10" s="175"/>
    </row>
    <row r="11" spans="2:11" ht="12.75">
      <c r="B11" s="53" t="s">
        <v>264</v>
      </c>
      <c r="C11" s="53" t="s">
        <v>264</v>
      </c>
      <c r="H11" s="175">
        <v>6</v>
      </c>
      <c r="I11" s="2" t="s">
        <v>252</v>
      </c>
      <c r="J11" s="176" t="s">
        <v>263</v>
      </c>
      <c r="K11" s="175"/>
    </row>
    <row r="12" spans="2:11" ht="12.75">
      <c r="B12" s="53" t="s">
        <v>265</v>
      </c>
      <c r="C12" s="53" t="s">
        <v>265</v>
      </c>
      <c r="H12" s="175">
        <v>7</v>
      </c>
      <c r="I12" s="2" t="s">
        <v>252</v>
      </c>
      <c r="J12" s="176" t="s">
        <v>266</v>
      </c>
      <c r="K12" s="175"/>
    </row>
    <row r="13" spans="2:11" ht="12.75">
      <c r="B13" s="4" t="s">
        <v>267</v>
      </c>
      <c r="C13" s="4" t="s">
        <v>267</v>
      </c>
      <c r="H13" s="175">
        <v>8</v>
      </c>
      <c r="I13" s="2" t="s">
        <v>252</v>
      </c>
      <c r="J13" s="176" t="s">
        <v>265</v>
      </c>
      <c r="K13" s="574">
        <f>PASH!D8</f>
        <v>0</v>
      </c>
    </row>
    <row r="14" spans="2:11" ht="12.75">
      <c r="B14" s="4"/>
      <c r="C14" s="4"/>
      <c r="H14" s="2" t="s">
        <v>7</v>
      </c>
      <c r="I14" s="2"/>
      <c r="J14" s="2" t="s">
        <v>268</v>
      </c>
      <c r="K14" s="3">
        <f>K13</f>
        <v>0</v>
      </c>
    </row>
    <row r="15" spans="2:11" ht="12.75">
      <c r="B15" s="53" t="s">
        <v>269</v>
      </c>
      <c r="C15" s="53" t="s">
        <v>269</v>
      </c>
      <c r="H15" s="175">
        <v>9</v>
      </c>
      <c r="I15" s="2" t="s">
        <v>267</v>
      </c>
      <c r="J15" s="176" t="s">
        <v>270</v>
      </c>
      <c r="K15" s="175"/>
    </row>
    <row r="16" spans="2:11" ht="12.75">
      <c r="B16" s="53" t="s">
        <v>271</v>
      </c>
      <c r="C16" s="53" t="s">
        <v>271</v>
      </c>
      <c r="H16" s="175">
        <v>10</v>
      </c>
      <c r="I16" s="2" t="s">
        <v>267</v>
      </c>
      <c r="J16" s="176" t="s">
        <v>271</v>
      </c>
      <c r="K16" s="176"/>
    </row>
    <row r="17" spans="2:11" ht="12.75">
      <c r="B17" s="53" t="s">
        <v>272</v>
      </c>
      <c r="C17" s="53" t="s">
        <v>272</v>
      </c>
      <c r="H17" s="175">
        <v>11</v>
      </c>
      <c r="I17" s="2" t="s">
        <v>267</v>
      </c>
      <c r="J17" s="176" t="s">
        <v>272</v>
      </c>
      <c r="K17" s="175"/>
    </row>
    <row r="18" spans="2:11" ht="12.75">
      <c r="B18" s="53"/>
      <c r="C18" s="53"/>
      <c r="H18" s="2" t="s">
        <v>35</v>
      </c>
      <c r="I18" s="2"/>
      <c r="J18" s="2" t="s">
        <v>273</v>
      </c>
      <c r="K18" s="2"/>
    </row>
    <row r="19" spans="2:11" ht="12.75">
      <c r="B19" s="4" t="s">
        <v>274</v>
      </c>
      <c r="C19" s="4" t="s">
        <v>274</v>
      </c>
      <c r="H19" s="175">
        <v>12</v>
      </c>
      <c r="I19" s="2" t="s">
        <v>274</v>
      </c>
      <c r="J19" s="176" t="s">
        <v>275</v>
      </c>
      <c r="K19" s="175"/>
    </row>
    <row r="20" spans="2:11" ht="12.75">
      <c r="B20" s="53" t="s">
        <v>264</v>
      </c>
      <c r="C20" s="53" t="s">
        <v>264</v>
      </c>
      <c r="H20" s="175">
        <v>13</v>
      </c>
      <c r="I20" s="2" t="s">
        <v>274</v>
      </c>
      <c r="J20" s="2" t="s">
        <v>276</v>
      </c>
      <c r="K20" s="175"/>
    </row>
    <row r="21" spans="2:11" ht="12.75">
      <c r="B21" s="53" t="s">
        <v>277</v>
      </c>
      <c r="C21" s="53" t="s">
        <v>277</v>
      </c>
      <c r="H21" s="175">
        <v>14</v>
      </c>
      <c r="I21" s="2" t="s">
        <v>274</v>
      </c>
      <c r="J21" s="176" t="s">
        <v>278</v>
      </c>
      <c r="K21" s="175"/>
    </row>
    <row r="22" spans="2:11" ht="12.75">
      <c r="B22" s="53" t="s">
        <v>278</v>
      </c>
      <c r="C22" s="53" t="s">
        <v>278</v>
      </c>
      <c r="H22" s="175">
        <v>15</v>
      </c>
      <c r="I22" s="2" t="s">
        <v>274</v>
      </c>
      <c r="J22" s="176" t="s">
        <v>279</v>
      </c>
      <c r="K22" s="175"/>
    </row>
    <row r="23" spans="2:11" ht="12.75">
      <c r="B23" s="53" t="s">
        <v>279</v>
      </c>
      <c r="C23" s="53" t="s">
        <v>279</v>
      </c>
      <c r="H23" s="175">
        <v>16</v>
      </c>
      <c r="I23" s="2" t="s">
        <v>274</v>
      </c>
      <c r="J23" s="176" t="s">
        <v>280</v>
      </c>
      <c r="K23" s="175"/>
    </row>
    <row r="24" spans="2:11" ht="12.75">
      <c r="B24" s="53" t="s">
        <v>281</v>
      </c>
      <c r="C24" s="53" t="s">
        <v>281</v>
      </c>
      <c r="H24" s="175">
        <v>17</v>
      </c>
      <c r="I24" s="2" t="s">
        <v>274</v>
      </c>
      <c r="J24" s="176" t="s">
        <v>282</v>
      </c>
      <c r="K24" s="175"/>
    </row>
    <row r="25" spans="2:11" ht="12.75">
      <c r="B25" s="53" t="s">
        <v>282</v>
      </c>
      <c r="C25" s="53" t="s">
        <v>282</v>
      </c>
      <c r="H25" s="175">
        <v>18</v>
      </c>
      <c r="I25" s="2" t="s">
        <v>274</v>
      </c>
      <c r="J25" s="176" t="s">
        <v>283</v>
      </c>
      <c r="K25" s="175"/>
    </row>
    <row r="26" spans="2:11" ht="12.75">
      <c r="B26" s="53" t="s">
        <v>284</v>
      </c>
      <c r="C26" s="53" t="s">
        <v>284</v>
      </c>
      <c r="H26" s="175">
        <v>19</v>
      </c>
      <c r="I26" s="2" t="s">
        <v>274</v>
      </c>
      <c r="J26" s="176" t="s">
        <v>285</v>
      </c>
      <c r="K26" s="175"/>
    </row>
    <row r="27" spans="2:11" ht="12.75">
      <c r="B27" s="53"/>
      <c r="C27" s="53"/>
      <c r="H27" s="2" t="s">
        <v>80</v>
      </c>
      <c r="I27" s="2"/>
      <c r="J27" s="2" t="s">
        <v>286</v>
      </c>
      <c r="K27" s="175"/>
    </row>
    <row r="28" spans="2:11" ht="12.75">
      <c r="B28" s="53" t="s">
        <v>285</v>
      </c>
      <c r="C28" s="53" t="s">
        <v>285</v>
      </c>
      <c r="H28" s="175">
        <v>20</v>
      </c>
      <c r="I28" s="2" t="s">
        <v>287</v>
      </c>
      <c r="J28" s="176" t="s">
        <v>288</v>
      </c>
      <c r="K28" s="175"/>
    </row>
    <row r="29" spans="2:11" ht="12.75">
      <c r="B29" s="4" t="s">
        <v>287</v>
      </c>
      <c r="C29" s="4" t="s">
        <v>287</v>
      </c>
      <c r="H29" s="175">
        <v>21</v>
      </c>
      <c r="I29" s="2" t="s">
        <v>287</v>
      </c>
      <c r="J29" s="176" t="s">
        <v>289</v>
      </c>
      <c r="K29" s="176"/>
    </row>
    <row r="30" spans="2:11" ht="12.75">
      <c r="B30" s="53" t="s">
        <v>290</v>
      </c>
      <c r="C30" s="53" t="s">
        <v>290</v>
      </c>
      <c r="H30" s="175">
        <v>22</v>
      </c>
      <c r="I30" s="2" t="s">
        <v>287</v>
      </c>
      <c r="J30" s="176" t="s">
        <v>291</v>
      </c>
      <c r="K30" s="176"/>
    </row>
    <row r="31" spans="2:11" ht="12.75">
      <c r="B31" s="53" t="s">
        <v>289</v>
      </c>
      <c r="C31" s="53" t="s">
        <v>289</v>
      </c>
      <c r="H31" s="175">
        <v>23</v>
      </c>
      <c r="I31" s="2" t="s">
        <v>287</v>
      </c>
      <c r="J31" s="176" t="s">
        <v>292</v>
      </c>
      <c r="K31" s="175"/>
    </row>
    <row r="32" spans="2:11" ht="12.75">
      <c r="B32" s="53"/>
      <c r="C32" s="53"/>
      <c r="H32" s="2" t="s">
        <v>293</v>
      </c>
      <c r="I32" s="2"/>
      <c r="J32" s="2" t="s">
        <v>294</v>
      </c>
      <c r="K32" s="175"/>
    </row>
    <row r="33" spans="2:11" ht="12.75">
      <c r="B33" s="53" t="s">
        <v>291</v>
      </c>
      <c r="C33" s="53" t="s">
        <v>291</v>
      </c>
      <c r="H33" s="175">
        <v>24</v>
      </c>
      <c r="I33" s="2" t="s">
        <v>295</v>
      </c>
      <c r="J33" s="176" t="s">
        <v>296</v>
      </c>
      <c r="K33" s="175"/>
    </row>
    <row r="34" spans="2:11" ht="12.75">
      <c r="B34" s="53" t="s">
        <v>292</v>
      </c>
      <c r="C34" s="53" t="s">
        <v>292</v>
      </c>
      <c r="H34" s="175">
        <v>25</v>
      </c>
      <c r="I34" s="2" t="s">
        <v>295</v>
      </c>
      <c r="J34" s="176" t="s">
        <v>147</v>
      </c>
      <c r="K34" s="175"/>
    </row>
    <row r="35" spans="8:11" ht="12.75">
      <c r="H35" s="175">
        <v>26</v>
      </c>
      <c r="I35" s="2" t="s">
        <v>295</v>
      </c>
      <c r="J35" s="176" t="s">
        <v>297</v>
      </c>
      <c r="K35" s="175"/>
    </row>
    <row r="36" spans="2:11" ht="12.75">
      <c r="B36" s="4" t="s">
        <v>295</v>
      </c>
      <c r="C36" s="4" t="s">
        <v>295</v>
      </c>
      <c r="H36" s="175">
        <v>27</v>
      </c>
      <c r="I36" s="2" t="s">
        <v>295</v>
      </c>
      <c r="J36" s="176" t="s">
        <v>298</v>
      </c>
      <c r="K36" s="175"/>
    </row>
    <row r="37" spans="2:11" ht="12.75">
      <c r="B37" s="53" t="s">
        <v>296</v>
      </c>
      <c r="C37" s="53" t="s">
        <v>296</v>
      </c>
      <c r="H37" s="175">
        <v>28</v>
      </c>
      <c r="I37" s="2" t="s">
        <v>295</v>
      </c>
      <c r="J37" s="176" t="s">
        <v>299</v>
      </c>
      <c r="K37" s="176"/>
    </row>
    <row r="38" spans="2:11" ht="12.75">
      <c r="B38" s="53" t="s">
        <v>147</v>
      </c>
      <c r="C38" s="53" t="s">
        <v>147</v>
      </c>
      <c r="H38" s="175">
        <v>29</v>
      </c>
      <c r="I38" s="2" t="s">
        <v>295</v>
      </c>
      <c r="J38" s="519" t="s">
        <v>300</v>
      </c>
      <c r="K38" s="175"/>
    </row>
    <row r="39" spans="2:11" ht="12.75">
      <c r="B39" s="53" t="s">
        <v>297</v>
      </c>
      <c r="C39" s="53" t="s">
        <v>297</v>
      </c>
      <c r="H39" s="175">
        <v>30</v>
      </c>
      <c r="I39" s="2" t="s">
        <v>295</v>
      </c>
      <c r="J39" s="176" t="s">
        <v>301</v>
      </c>
      <c r="K39" s="175"/>
    </row>
    <row r="40" spans="2:11" ht="12.75">
      <c r="B40" s="53" t="s">
        <v>298</v>
      </c>
      <c r="C40" s="53" t="s">
        <v>298</v>
      </c>
      <c r="H40" s="175">
        <v>31</v>
      </c>
      <c r="I40" s="2" t="s">
        <v>295</v>
      </c>
      <c r="J40" s="176" t="s">
        <v>302</v>
      </c>
      <c r="K40" s="175"/>
    </row>
    <row r="41" spans="2:11" ht="12.75">
      <c r="B41" s="53"/>
      <c r="C41" s="53"/>
      <c r="H41" s="175">
        <v>32</v>
      </c>
      <c r="I41" s="2" t="s">
        <v>295</v>
      </c>
      <c r="J41" s="176" t="s">
        <v>303</v>
      </c>
      <c r="K41" s="175"/>
    </row>
    <row r="42" spans="2:11" ht="12.75">
      <c r="B42" s="53" t="s">
        <v>299</v>
      </c>
      <c r="C42" s="53" t="s">
        <v>299</v>
      </c>
      <c r="H42" s="175">
        <v>33</v>
      </c>
      <c r="I42" s="2" t="s">
        <v>295</v>
      </c>
      <c r="J42" s="176" t="s">
        <v>304</v>
      </c>
      <c r="K42" s="175"/>
    </row>
    <row r="43" spans="2:11" ht="12.75">
      <c r="B43" s="53" t="s">
        <v>300</v>
      </c>
      <c r="C43" s="53" t="s">
        <v>300</v>
      </c>
      <c r="H43" s="117">
        <v>34</v>
      </c>
      <c r="I43" s="2" t="s">
        <v>295</v>
      </c>
      <c r="J43" s="176" t="s">
        <v>305</v>
      </c>
      <c r="K43" s="175"/>
    </row>
    <row r="44" spans="2:11" ht="12.75">
      <c r="B44" s="53" t="s">
        <v>301</v>
      </c>
      <c r="C44" s="53" t="s">
        <v>301</v>
      </c>
      <c r="H44" s="2" t="s">
        <v>306</v>
      </c>
      <c r="I44" s="175"/>
      <c r="J44" s="2" t="s">
        <v>307</v>
      </c>
      <c r="K44" s="2"/>
    </row>
    <row r="45" spans="2:11" ht="12.75">
      <c r="B45" s="53" t="s">
        <v>302</v>
      </c>
      <c r="C45" s="53" t="s">
        <v>302</v>
      </c>
      <c r="H45" s="175"/>
      <c r="I45" s="175"/>
      <c r="J45" s="2" t="s">
        <v>308</v>
      </c>
      <c r="K45" s="3">
        <f>K14</f>
        <v>0</v>
      </c>
    </row>
    <row r="46" spans="2:3" ht="12.75">
      <c r="B46" s="53" t="s">
        <v>305</v>
      </c>
      <c r="C46" s="53" t="s">
        <v>305</v>
      </c>
    </row>
    <row r="48" spans="9:11" ht="12.75">
      <c r="I48" s="568" t="s">
        <v>359</v>
      </c>
      <c r="J48" s="565"/>
      <c r="K48" s="2" t="s">
        <v>309</v>
      </c>
    </row>
    <row r="49" spans="9:11" ht="12.75">
      <c r="I49" s="569"/>
      <c r="J49" s="570"/>
      <c r="K49" s="570"/>
    </row>
    <row r="50" spans="9:11" ht="12.75">
      <c r="I50" s="571" t="s">
        <v>387</v>
      </c>
      <c r="J50" s="571"/>
      <c r="K50" s="175">
        <v>1</v>
      </c>
    </row>
    <row r="51" spans="9:11" ht="12.75">
      <c r="I51" s="175" t="s">
        <v>388</v>
      </c>
      <c r="J51" s="175"/>
      <c r="K51" s="175">
        <v>0</v>
      </c>
    </row>
    <row r="52" spans="9:11" ht="12.75">
      <c r="I52" s="175" t="s">
        <v>310</v>
      </c>
      <c r="J52" s="175"/>
      <c r="K52" s="175"/>
    </row>
    <row r="53" spans="9:11" ht="12.75">
      <c r="I53" s="175" t="s">
        <v>389</v>
      </c>
      <c r="J53" s="175"/>
      <c r="K53" s="175"/>
    </row>
    <row r="54" spans="9:11" ht="12.75">
      <c r="I54" s="508" t="s">
        <v>390</v>
      </c>
      <c r="J54" s="565"/>
      <c r="K54" s="504"/>
    </row>
    <row r="55" spans="9:11" ht="12.75">
      <c r="I55" s="572"/>
      <c r="J55" s="573" t="s">
        <v>120</v>
      </c>
      <c r="K55" s="573">
        <v>1</v>
      </c>
    </row>
    <row r="57" ht="12.75">
      <c r="K57" s="4" t="s">
        <v>249</v>
      </c>
    </row>
    <row r="59" ht="12.75">
      <c r="I59" s="4"/>
    </row>
    <row r="61" ht="12.75">
      <c r="I61" s="4"/>
    </row>
    <row r="62" spans="8:15" ht="12.75">
      <c r="H62" s="4"/>
      <c r="I62" s="4"/>
      <c r="J62" s="4"/>
      <c r="K62" s="4"/>
      <c r="L62" s="4"/>
      <c r="M62" s="4"/>
      <c r="N62" s="4"/>
      <c r="O62" s="4"/>
    </row>
    <row r="63" spans="8:15" ht="12.75">
      <c r="H63" s="4"/>
      <c r="I63" s="4"/>
      <c r="J63" s="4"/>
      <c r="K63" s="4"/>
      <c r="L63" s="4"/>
      <c r="M63" s="4"/>
      <c r="N63" s="4"/>
      <c r="O63" s="4"/>
    </row>
    <row r="64" spans="9:15" ht="12.75">
      <c r="I64" s="4"/>
      <c r="J64" s="4"/>
      <c r="K64" s="4"/>
      <c r="L64" s="4"/>
      <c r="M64" s="4"/>
      <c r="N64" s="4"/>
      <c r="O64" s="4"/>
    </row>
    <row r="65" spans="9:15" ht="12.75">
      <c r="I65" s="4"/>
      <c r="J65" s="4"/>
      <c r="K65" s="4"/>
      <c r="L65" s="4"/>
      <c r="M65" s="4"/>
      <c r="N65" s="4"/>
      <c r="O65" s="4"/>
    </row>
    <row r="66" spans="8:9" ht="12.75">
      <c r="H66" s="4"/>
      <c r="I66" s="4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57421875" style="0" customWidth="1"/>
    <col min="2" max="2" width="39.7109375" style="0" customWidth="1"/>
    <col min="3" max="3" width="8.00390625" style="0" bestFit="1" customWidth="1"/>
    <col min="4" max="4" width="17.28125" style="26" customWidth="1"/>
    <col min="5" max="5" width="19.00390625" style="26" customWidth="1"/>
    <col min="6" max="6" width="11.28125" style="0" bestFit="1" customWidth="1"/>
    <col min="7" max="7" width="17.8515625" style="0" customWidth="1"/>
  </cols>
  <sheetData>
    <row r="1" spans="1:5" ht="15.75">
      <c r="A1" s="578" t="s">
        <v>399</v>
      </c>
      <c r="B1" s="578"/>
      <c r="C1" s="578"/>
      <c r="D1" s="578"/>
      <c r="E1" s="578"/>
    </row>
    <row r="2" spans="1:2" ht="12.75">
      <c r="A2" s="9"/>
      <c r="B2" s="4"/>
    </row>
    <row r="3" spans="1:5" ht="15.75">
      <c r="A3" s="578" t="s">
        <v>364</v>
      </c>
      <c r="B3" s="578"/>
      <c r="C3" s="578"/>
      <c r="D3" s="578"/>
      <c r="E3" s="578"/>
    </row>
    <row r="4" ht="19.5" customHeight="1">
      <c r="A4" s="10" t="s">
        <v>4</v>
      </c>
    </row>
    <row r="5" ht="36" customHeight="1" thickBot="1">
      <c r="B5" s="11" t="s">
        <v>365</v>
      </c>
    </row>
    <row r="6" spans="1:5" s="14" customFormat="1" ht="19.5" thickBot="1">
      <c r="A6" s="12"/>
      <c r="B6" s="13" t="s">
        <v>5</v>
      </c>
      <c r="C6" s="205" t="s">
        <v>6</v>
      </c>
      <c r="D6" s="249">
        <v>2013</v>
      </c>
      <c r="E6" s="249">
        <v>2012</v>
      </c>
    </row>
    <row r="7" spans="1:5" s="17" customFormat="1" ht="16.5" thickBot="1">
      <c r="A7" s="58" t="s">
        <v>7</v>
      </c>
      <c r="B7" s="59" t="s">
        <v>8</v>
      </c>
      <c r="C7" s="206"/>
      <c r="D7" s="250"/>
      <c r="E7" s="251"/>
    </row>
    <row r="8" spans="1:7" ht="14.25" thickBot="1" thickTop="1">
      <c r="A8" s="199">
        <v>1</v>
      </c>
      <c r="B8" s="200" t="s">
        <v>9</v>
      </c>
      <c r="C8" s="207">
        <v>1</v>
      </c>
      <c r="D8" s="252">
        <f>+'shenime financiare'!F15</f>
        <v>100000</v>
      </c>
      <c r="E8" s="253">
        <v>136965</v>
      </c>
      <c r="G8" s="5"/>
    </row>
    <row r="9" spans="1:5" ht="13.5" thickTop="1">
      <c r="A9" s="61">
        <v>2</v>
      </c>
      <c r="B9" s="60" t="s">
        <v>10</v>
      </c>
      <c r="C9" s="208"/>
      <c r="D9" s="254"/>
      <c r="E9" s="255"/>
    </row>
    <row r="10" spans="1:5" s="26" customFormat="1" ht="12.75">
      <c r="A10" s="22" t="s">
        <v>11</v>
      </c>
      <c r="B10" s="23" t="s">
        <v>12</v>
      </c>
      <c r="C10" s="209"/>
      <c r="D10" s="24"/>
      <c r="E10" s="256"/>
    </row>
    <row r="11" spans="1:5" s="26" customFormat="1" ht="12.75">
      <c r="A11" s="22" t="s">
        <v>13</v>
      </c>
      <c r="B11" s="23" t="s">
        <v>14</v>
      </c>
      <c r="C11" s="209"/>
      <c r="D11" s="24"/>
      <c r="E11" s="256"/>
    </row>
    <row r="12" spans="1:5" s="4" customFormat="1" ht="13.5" thickBot="1">
      <c r="A12" s="193"/>
      <c r="B12" s="194" t="s">
        <v>15</v>
      </c>
      <c r="C12" s="210"/>
      <c r="D12" s="257"/>
      <c r="E12" s="258"/>
    </row>
    <row r="13" spans="1:5" s="4" customFormat="1" ht="13.5" thickTop="1">
      <c r="A13" s="20">
        <v>3</v>
      </c>
      <c r="B13" s="60" t="s">
        <v>16</v>
      </c>
      <c r="C13" s="208"/>
      <c r="D13" s="259"/>
      <c r="E13" s="260"/>
    </row>
    <row r="14" spans="1:7" s="26" customFormat="1" ht="12.75">
      <c r="A14" s="22" t="s">
        <v>11</v>
      </c>
      <c r="B14" s="23" t="s">
        <v>17</v>
      </c>
      <c r="C14" s="209">
        <v>2</v>
      </c>
      <c r="D14" s="24">
        <f>+'shenime financiare'!F28</f>
        <v>0</v>
      </c>
      <c r="E14" s="24"/>
      <c r="G14" s="27"/>
    </row>
    <row r="15" spans="1:7" s="26" customFormat="1" ht="12.75">
      <c r="A15" s="22" t="s">
        <v>13</v>
      </c>
      <c r="B15" s="23" t="s">
        <v>18</v>
      </c>
      <c r="C15" s="209">
        <v>3</v>
      </c>
      <c r="D15" s="24">
        <f>+'shenime financiare'!F41</f>
        <v>0</v>
      </c>
      <c r="E15" s="24"/>
      <c r="G15" s="27"/>
    </row>
    <row r="16" spans="1:7" s="26" customFormat="1" ht="12.75">
      <c r="A16" s="22" t="s">
        <v>19</v>
      </c>
      <c r="B16" s="23" t="s">
        <v>20</v>
      </c>
      <c r="C16" s="209">
        <v>4</v>
      </c>
      <c r="D16" s="24">
        <v>0</v>
      </c>
      <c r="E16" s="256"/>
      <c r="G16" s="27"/>
    </row>
    <row r="17" spans="1:7" s="26" customFormat="1" ht="12.75">
      <c r="A17" s="22" t="s">
        <v>21</v>
      </c>
      <c r="B17" s="23" t="s">
        <v>22</v>
      </c>
      <c r="C17" s="209"/>
      <c r="D17" s="24"/>
      <c r="E17" s="256"/>
      <c r="G17" s="28"/>
    </row>
    <row r="18" spans="1:7" s="4" customFormat="1" ht="13.5" thickBot="1">
      <c r="A18" s="193"/>
      <c r="B18" s="194" t="s">
        <v>23</v>
      </c>
      <c r="C18" s="210"/>
      <c r="D18" s="236">
        <f>SUM(D14:D17)</f>
        <v>0</v>
      </c>
      <c r="E18" s="236">
        <f>SUM(E14:E17)</f>
        <v>0</v>
      </c>
      <c r="G18" s="6"/>
    </row>
    <row r="19" spans="1:5" s="4" customFormat="1" ht="13.5" thickTop="1">
      <c r="A19" s="61">
        <v>4</v>
      </c>
      <c r="B19" s="60" t="s">
        <v>24</v>
      </c>
      <c r="C19" s="208">
        <v>5</v>
      </c>
      <c r="D19" s="259"/>
      <c r="E19" s="255"/>
    </row>
    <row r="20" spans="1:6" s="26" customFormat="1" ht="12.75">
      <c r="A20" s="22" t="s">
        <v>11</v>
      </c>
      <c r="B20" s="23" t="s">
        <v>25</v>
      </c>
      <c r="C20" s="209"/>
      <c r="D20" s="24">
        <f>+'shenime financiare'!F46</f>
        <v>0</v>
      </c>
      <c r="E20" s="261"/>
      <c r="F20" s="28"/>
    </row>
    <row r="21" spans="1:6" s="26" customFormat="1" ht="12.75">
      <c r="A21" s="22" t="s">
        <v>13</v>
      </c>
      <c r="B21" s="23" t="s">
        <v>164</v>
      </c>
      <c r="C21" s="209"/>
      <c r="D21" s="24">
        <f>+'shenime financiare'!F47</f>
        <v>0</v>
      </c>
      <c r="E21" s="256"/>
      <c r="F21" s="28"/>
    </row>
    <row r="22" spans="1:5" s="26" customFormat="1" ht="12.75">
      <c r="A22" s="22" t="s">
        <v>19</v>
      </c>
      <c r="B22" s="23" t="s">
        <v>26</v>
      </c>
      <c r="C22" s="209"/>
      <c r="D22" s="24">
        <f>+'shenime financiare'!F48</f>
        <v>0</v>
      </c>
      <c r="E22" s="256"/>
    </row>
    <row r="23" spans="1:5" s="26" customFormat="1" ht="12.75">
      <c r="A23" s="22" t="s">
        <v>21</v>
      </c>
      <c r="B23" s="23" t="s">
        <v>27</v>
      </c>
      <c r="C23" s="209"/>
      <c r="D23" s="24"/>
      <c r="E23" s="256"/>
    </row>
    <row r="24" spans="1:5" s="26" customFormat="1" ht="12.75">
      <c r="A24" s="22" t="s">
        <v>28</v>
      </c>
      <c r="B24" s="23" t="s">
        <v>29</v>
      </c>
      <c r="C24" s="209"/>
      <c r="D24" s="24"/>
      <c r="E24" s="256"/>
    </row>
    <row r="25" spans="1:7" s="4" customFormat="1" ht="13.5" thickBot="1">
      <c r="A25" s="193"/>
      <c r="B25" s="194" t="s">
        <v>30</v>
      </c>
      <c r="C25" s="210"/>
      <c r="D25" s="236">
        <f>SUM(D20:D24)</f>
        <v>0</v>
      </c>
      <c r="E25" s="236">
        <f>SUM(E20:E24)</f>
        <v>0</v>
      </c>
      <c r="G25" s="6"/>
    </row>
    <row r="26" spans="1:5" s="4" customFormat="1" ht="14.25" thickBot="1" thickTop="1">
      <c r="A26" s="63">
        <v>5</v>
      </c>
      <c r="B26" s="64" t="s">
        <v>31</v>
      </c>
      <c r="C26" s="211"/>
      <c r="D26" s="262"/>
      <c r="E26" s="263"/>
    </row>
    <row r="27" spans="1:5" s="4" customFormat="1" ht="14.25" thickBot="1" thickTop="1">
      <c r="A27" s="63">
        <v>6</v>
      </c>
      <c r="B27" s="64" t="s">
        <v>32</v>
      </c>
      <c r="C27" s="211"/>
      <c r="D27" s="262"/>
      <c r="E27" s="263"/>
    </row>
    <row r="28" spans="1:5" s="4" customFormat="1" ht="14.25" thickBot="1" thickTop="1">
      <c r="A28" s="63">
        <v>7</v>
      </c>
      <c r="B28" s="64" t="s">
        <v>33</v>
      </c>
      <c r="C28" s="211"/>
      <c r="D28" s="262">
        <f>'shenime financiare'!F53</f>
        <v>0</v>
      </c>
      <c r="E28" s="263"/>
    </row>
    <row r="29" spans="1:5" s="1" customFormat="1" ht="17.25" thickBot="1" thickTop="1">
      <c r="A29" s="195"/>
      <c r="B29" s="196" t="s">
        <v>34</v>
      </c>
      <c r="C29" s="212"/>
      <c r="D29" s="264">
        <f>+D25+D18+D8+D28</f>
        <v>100000</v>
      </c>
      <c r="E29" s="264">
        <f>+E25+E18+E8+E28</f>
        <v>136965</v>
      </c>
    </row>
    <row r="30" spans="1:5" s="1" customFormat="1" ht="16.5" thickBot="1">
      <c r="A30" s="15" t="s">
        <v>35</v>
      </c>
      <c r="B30" s="16" t="s">
        <v>36</v>
      </c>
      <c r="C30" s="213"/>
      <c r="D30" s="265"/>
      <c r="E30" s="266"/>
    </row>
    <row r="31" spans="1:5" s="4" customFormat="1" ht="13.5" thickTop="1">
      <c r="A31" s="61">
        <v>1</v>
      </c>
      <c r="B31" s="60" t="s">
        <v>37</v>
      </c>
      <c r="C31" s="208"/>
      <c r="D31" s="259"/>
      <c r="E31" s="255"/>
    </row>
    <row r="32" spans="1:5" s="26" customFormat="1" ht="12.75">
      <c r="A32" s="22" t="s">
        <v>11</v>
      </c>
      <c r="B32" s="23" t="s">
        <v>38</v>
      </c>
      <c r="C32" s="209"/>
      <c r="D32" s="24"/>
      <c r="E32" s="256"/>
    </row>
    <row r="33" spans="1:5" s="26" customFormat="1" ht="12.75">
      <c r="A33" s="22" t="s">
        <v>13</v>
      </c>
      <c r="B33" s="23" t="s">
        <v>39</v>
      </c>
      <c r="C33" s="209">
        <v>6</v>
      </c>
      <c r="D33" s="24"/>
      <c r="E33" s="267"/>
    </row>
    <row r="34" spans="1:5" s="26" customFormat="1" ht="12.75">
      <c r="A34" s="22" t="s">
        <v>19</v>
      </c>
      <c r="B34" s="23" t="s">
        <v>40</v>
      </c>
      <c r="C34" s="209"/>
      <c r="D34" s="24"/>
      <c r="E34" s="256"/>
    </row>
    <row r="35" spans="1:5" s="26" customFormat="1" ht="12.75">
      <c r="A35" s="22" t="s">
        <v>21</v>
      </c>
      <c r="B35" s="23" t="s">
        <v>41</v>
      </c>
      <c r="C35" s="209"/>
      <c r="D35" s="24"/>
      <c r="E35" s="256"/>
    </row>
    <row r="36" spans="1:7" s="4" customFormat="1" ht="13.5" thickBot="1">
      <c r="A36" s="193"/>
      <c r="B36" s="194" t="s">
        <v>42</v>
      </c>
      <c r="C36" s="210"/>
      <c r="D36" s="236">
        <f>SUM(D32:D35)</f>
        <v>0</v>
      </c>
      <c r="E36" s="236">
        <f>SUM(E32:E35)</f>
        <v>0</v>
      </c>
      <c r="G36" s="6"/>
    </row>
    <row r="37" spans="1:5" s="4" customFormat="1" ht="13.5" thickTop="1">
      <c r="A37" s="61">
        <v>2</v>
      </c>
      <c r="B37" s="60" t="s">
        <v>43</v>
      </c>
      <c r="C37" s="208">
        <v>7</v>
      </c>
      <c r="D37" s="254"/>
      <c r="E37" s="268"/>
    </row>
    <row r="38" spans="1:5" s="26" customFormat="1" ht="12.75">
      <c r="A38" s="22" t="s">
        <v>11</v>
      </c>
      <c r="B38" s="23" t="s">
        <v>44</v>
      </c>
      <c r="C38" s="209"/>
      <c r="D38" s="97">
        <f>+'shenime financiare'!F59</f>
        <v>0</v>
      </c>
      <c r="E38" s="256"/>
    </row>
    <row r="39" spans="1:5" s="26" customFormat="1" ht="12.75">
      <c r="A39" s="22" t="s">
        <v>13</v>
      </c>
      <c r="B39" s="23" t="s">
        <v>0</v>
      </c>
      <c r="C39" s="209"/>
      <c r="D39" s="97">
        <f>+'shenime financiare'!F60</f>
        <v>0</v>
      </c>
      <c r="E39" s="256"/>
    </row>
    <row r="40" spans="1:5" s="26" customFormat="1" ht="12.75">
      <c r="A40" s="22" t="s">
        <v>19</v>
      </c>
      <c r="B40" s="23" t="s">
        <v>45</v>
      </c>
      <c r="C40" s="209"/>
      <c r="D40" s="97">
        <f>+'shenime financiare'!F61</f>
        <v>0</v>
      </c>
      <c r="E40" s="256"/>
    </row>
    <row r="41" spans="1:5" s="26" customFormat="1" ht="12.75">
      <c r="A41" s="22" t="s">
        <v>21</v>
      </c>
      <c r="B41" s="23" t="s">
        <v>46</v>
      </c>
      <c r="C41" s="209"/>
      <c r="D41" s="97">
        <f>+'shenime financiare'!F62</f>
        <v>0</v>
      </c>
      <c r="E41" s="256"/>
    </row>
    <row r="42" spans="1:7" s="4" customFormat="1" ht="13.5" thickBot="1">
      <c r="A42" s="193"/>
      <c r="B42" s="194" t="s">
        <v>15</v>
      </c>
      <c r="C42" s="210"/>
      <c r="D42" s="269">
        <f>SUM(D38:D41)</f>
        <v>0</v>
      </c>
      <c r="E42" s="269">
        <f>SUM(E38:E41)</f>
        <v>0</v>
      </c>
      <c r="G42" s="6"/>
    </row>
    <row r="43" spans="1:7" s="4" customFormat="1" ht="13.5" thickTop="1">
      <c r="A43" s="61">
        <v>3</v>
      </c>
      <c r="B43" s="60" t="s">
        <v>47</v>
      </c>
      <c r="C43" s="208"/>
      <c r="D43" s="270"/>
      <c r="E43" s="271"/>
      <c r="G43" s="174"/>
    </row>
    <row r="44" spans="1:5" s="4" customFormat="1" ht="12.75">
      <c r="A44" s="65">
        <v>4</v>
      </c>
      <c r="B44" s="2" t="s">
        <v>48</v>
      </c>
      <c r="C44" s="214"/>
      <c r="D44" s="272"/>
      <c r="E44" s="256"/>
    </row>
    <row r="45" spans="1:5" s="26" customFormat="1" ht="12.75">
      <c r="A45" s="22" t="s">
        <v>11</v>
      </c>
      <c r="B45" s="23" t="s">
        <v>49</v>
      </c>
      <c r="C45" s="209"/>
      <c r="D45" s="24"/>
      <c r="E45" s="256"/>
    </row>
    <row r="46" spans="1:5" s="26" customFormat="1" ht="12.75">
      <c r="A46" s="22" t="s">
        <v>13</v>
      </c>
      <c r="B46" s="23" t="s">
        <v>50</v>
      </c>
      <c r="C46" s="209"/>
      <c r="D46" s="24">
        <f>'shenime financiare'!F67</f>
        <v>0</v>
      </c>
      <c r="E46" s="256"/>
    </row>
    <row r="47" spans="1:5" s="26" customFormat="1" ht="12.75">
      <c r="A47" s="22" t="s">
        <v>19</v>
      </c>
      <c r="B47" s="23" t="s">
        <v>51</v>
      </c>
      <c r="C47" s="209"/>
      <c r="D47" s="24">
        <f>'shenime financiare'!F68</f>
        <v>0</v>
      </c>
      <c r="E47" s="256"/>
    </row>
    <row r="48" spans="1:7" s="4" customFormat="1" ht="13.5" thickBot="1">
      <c r="A48" s="193"/>
      <c r="B48" s="194" t="s">
        <v>52</v>
      </c>
      <c r="C48" s="210"/>
      <c r="D48" s="236">
        <f>SUM(D45:D47)</f>
        <v>0</v>
      </c>
      <c r="E48" s="236">
        <f>SUM(E45:E47)</f>
        <v>0</v>
      </c>
      <c r="G48" s="6"/>
    </row>
    <row r="49" spans="1:5" s="4" customFormat="1" ht="14.25" thickBot="1" thickTop="1">
      <c r="A49" s="18">
        <v>5</v>
      </c>
      <c r="B49" s="19" t="s">
        <v>53</v>
      </c>
      <c r="C49" s="215"/>
      <c r="D49" s="273"/>
      <c r="E49" s="274"/>
    </row>
    <row r="50" spans="1:7" s="4" customFormat="1" ht="14.25" thickBot="1" thickTop="1">
      <c r="A50" s="197">
        <v>6</v>
      </c>
      <c r="B50" s="198" t="s">
        <v>54</v>
      </c>
      <c r="C50" s="216">
        <v>8</v>
      </c>
      <c r="D50" s="275"/>
      <c r="E50" s="276"/>
      <c r="G50" s="67"/>
    </row>
    <row r="51" spans="1:5" s="1" customFormat="1" ht="17.25" thickBot="1" thickTop="1">
      <c r="A51" s="201"/>
      <c r="B51" s="202" t="s">
        <v>55</v>
      </c>
      <c r="C51" s="217"/>
      <c r="D51" s="277">
        <f>+D36+D42+D50+D48</f>
        <v>0</v>
      </c>
      <c r="E51" s="277">
        <f>+E36+E42+E50+E48</f>
        <v>0</v>
      </c>
    </row>
    <row r="52" spans="1:7" s="29" customFormat="1" ht="18.75" thickBot="1">
      <c r="A52" s="203"/>
      <c r="B52" s="204" t="s">
        <v>56</v>
      </c>
      <c r="C52" s="218"/>
      <c r="D52" s="245">
        <f>D29+D51</f>
        <v>100000</v>
      </c>
      <c r="E52" s="245">
        <f>E29+E51</f>
        <v>136965</v>
      </c>
      <c r="G52" s="30"/>
    </row>
    <row r="53" spans="1:5" s="29" customFormat="1" ht="18.75">
      <c r="A53" s="31"/>
      <c r="B53" s="31"/>
      <c r="C53" s="32"/>
      <c r="D53" s="278"/>
      <c r="E53" s="279"/>
    </row>
    <row r="56" spans="4:5" s="1" customFormat="1" ht="15.75">
      <c r="D56" s="280"/>
      <c r="E56" s="280"/>
    </row>
    <row r="57" ht="12.75">
      <c r="E57" s="28"/>
    </row>
    <row r="58" ht="12.75">
      <c r="B58" s="5"/>
    </row>
    <row r="59" ht="12.75">
      <c r="B59" s="5"/>
    </row>
  </sheetData>
  <sheetProtection/>
  <mergeCells count="2">
    <mergeCell ref="A1:E1"/>
    <mergeCell ref="A3:E3"/>
  </mergeCells>
  <printOptions/>
  <pageMargins left="0.17" right="0.16" top="0.7100000000000001" bottom="0.17" header="0.17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0">
      <selection activeCell="A1" sqref="A1:E1"/>
    </sheetView>
  </sheetViews>
  <sheetFormatPr defaultColWidth="9.140625" defaultRowHeight="12.75"/>
  <cols>
    <col min="1" max="1" width="4.28125" style="0" customWidth="1"/>
    <col min="2" max="2" width="46.7109375" style="0" customWidth="1"/>
    <col min="3" max="3" width="8.00390625" style="0" bestFit="1" customWidth="1"/>
    <col min="4" max="4" width="16.28125" style="0" customWidth="1"/>
    <col min="5" max="5" width="17.7109375" style="0" customWidth="1"/>
    <col min="6" max="6" width="11.421875" style="0" bestFit="1" customWidth="1"/>
  </cols>
  <sheetData>
    <row r="1" spans="1:5" ht="15.75">
      <c r="A1" s="578" t="s">
        <v>399</v>
      </c>
      <c r="B1" s="578"/>
      <c r="C1" s="578"/>
      <c r="D1" s="578"/>
      <c r="E1" s="578"/>
    </row>
    <row r="2" spans="1:5" s="14" customFormat="1" ht="18">
      <c r="A2" s="9"/>
      <c r="B2" s="4"/>
      <c r="C2"/>
      <c r="D2"/>
      <c r="E2"/>
    </row>
    <row r="3" spans="1:5" s="17" customFormat="1" ht="15.75">
      <c r="A3" s="579" t="s">
        <v>364</v>
      </c>
      <c r="B3" s="579"/>
      <c r="C3" s="579"/>
      <c r="D3" s="579"/>
      <c r="E3" s="579"/>
    </row>
    <row r="4" ht="12.75">
      <c r="B4" s="11" t="s">
        <v>366</v>
      </c>
    </row>
    <row r="5" spans="1:5" s="26" customFormat="1" ht="13.5" thickBot="1">
      <c r="A5" s="10" t="s">
        <v>4</v>
      </c>
      <c r="B5"/>
      <c r="C5"/>
      <c r="D5"/>
      <c r="E5"/>
    </row>
    <row r="6" spans="1:5" s="26" customFormat="1" ht="18.75" thickBot="1">
      <c r="A6" s="12"/>
      <c r="B6" s="13" t="s">
        <v>57</v>
      </c>
      <c r="C6" s="205" t="s">
        <v>6</v>
      </c>
      <c r="D6" s="13">
        <v>2013</v>
      </c>
      <c r="E6" s="13">
        <v>2012</v>
      </c>
    </row>
    <row r="7" spans="1:5" s="26" customFormat="1" ht="16.5" thickBot="1">
      <c r="A7" s="15" t="s">
        <v>7</v>
      </c>
      <c r="B7" s="16" t="s">
        <v>58</v>
      </c>
      <c r="C7" s="213"/>
      <c r="D7" s="16"/>
      <c r="E7" s="33"/>
    </row>
    <row r="8" spans="1:5" s="4" customFormat="1" ht="14.25" thickBot="1" thickTop="1">
      <c r="A8" s="197">
        <v>1</v>
      </c>
      <c r="B8" s="198" t="s">
        <v>59</v>
      </c>
      <c r="C8" s="216"/>
      <c r="D8" s="232">
        <v>0</v>
      </c>
      <c r="E8" s="233">
        <v>0</v>
      </c>
    </row>
    <row r="9" spans="1:5" s="4" customFormat="1" ht="13.5" thickTop="1">
      <c r="A9" s="20">
        <v>2</v>
      </c>
      <c r="B9" s="21" t="s">
        <v>60</v>
      </c>
      <c r="C9" s="284"/>
      <c r="D9" s="234"/>
      <c r="E9" s="235"/>
    </row>
    <row r="10" spans="1:5" s="26" customFormat="1" ht="12.75">
      <c r="A10" s="22" t="s">
        <v>11</v>
      </c>
      <c r="B10" s="23" t="s">
        <v>61</v>
      </c>
      <c r="C10" s="209"/>
      <c r="D10" s="25">
        <v>0</v>
      </c>
      <c r="E10" s="34"/>
    </row>
    <row r="11" spans="1:5" s="26" customFormat="1" ht="12.75">
      <c r="A11" s="22" t="s">
        <v>13</v>
      </c>
      <c r="B11" s="23" t="s">
        <v>62</v>
      </c>
      <c r="C11" s="209"/>
      <c r="D11" s="25"/>
      <c r="E11" s="34"/>
    </row>
    <row r="12" spans="1:5" s="26" customFormat="1" ht="12.75">
      <c r="A12" s="35" t="s">
        <v>19</v>
      </c>
      <c r="B12" s="36" t="s">
        <v>63</v>
      </c>
      <c r="C12" s="285"/>
      <c r="D12" s="37">
        <v>0</v>
      </c>
      <c r="E12" s="38"/>
    </row>
    <row r="13" spans="1:5" s="26" customFormat="1" ht="13.5" thickBot="1">
      <c r="A13" s="193"/>
      <c r="B13" s="194" t="s">
        <v>15</v>
      </c>
      <c r="C13" s="286"/>
      <c r="D13" s="236">
        <f>+D10+D11</f>
        <v>0</v>
      </c>
      <c r="E13" s="236">
        <f>+E10+E11</f>
        <v>0</v>
      </c>
    </row>
    <row r="14" spans="1:5" s="26" customFormat="1" ht="13.5" thickTop="1">
      <c r="A14" s="20">
        <v>3</v>
      </c>
      <c r="B14" s="21" t="s">
        <v>64</v>
      </c>
      <c r="C14" s="287"/>
      <c r="D14" s="234"/>
      <c r="E14" s="235"/>
    </row>
    <row r="15" spans="1:5" s="4" customFormat="1" ht="12.75">
      <c r="A15" s="22" t="s">
        <v>11</v>
      </c>
      <c r="B15" s="23" t="s">
        <v>1</v>
      </c>
      <c r="C15" s="209">
        <v>9</v>
      </c>
      <c r="D15" s="25">
        <f>'shenime financiare'!F78</f>
        <v>0</v>
      </c>
      <c r="E15" s="34"/>
    </row>
    <row r="16" spans="1:5" s="4" customFormat="1" ht="12.75">
      <c r="A16" s="22" t="s">
        <v>13</v>
      </c>
      <c r="B16" s="23" t="s">
        <v>65</v>
      </c>
      <c r="C16" s="209"/>
      <c r="D16" s="25">
        <f>'shenime financiare'!F84</f>
        <v>734554</v>
      </c>
      <c r="E16" s="34">
        <v>532626</v>
      </c>
    </row>
    <row r="17" spans="1:5" s="4" customFormat="1" ht="12.75">
      <c r="A17" s="22" t="s">
        <v>19</v>
      </c>
      <c r="B17" s="23" t="s">
        <v>66</v>
      </c>
      <c r="C17" s="209">
        <v>10</v>
      </c>
      <c r="D17" s="25">
        <f>+'shenime financiare'!F95</f>
        <v>106828</v>
      </c>
      <c r="E17" s="34">
        <v>79969</v>
      </c>
    </row>
    <row r="18" spans="1:5" s="1" customFormat="1" ht="15.75">
      <c r="A18" s="22" t="s">
        <v>21</v>
      </c>
      <c r="B18" s="23" t="s">
        <v>67</v>
      </c>
      <c r="C18" s="209"/>
      <c r="D18" s="25">
        <f>'shenime financiare'!F107</f>
        <v>720779</v>
      </c>
      <c r="E18" s="34">
        <v>367390</v>
      </c>
    </row>
    <row r="19" spans="1:5" s="1" customFormat="1" ht="15.75">
      <c r="A19" s="35" t="s">
        <v>28</v>
      </c>
      <c r="B19" s="36" t="s">
        <v>68</v>
      </c>
      <c r="C19" s="285">
        <v>11</v>
      </c>
      <c r="D19" s="37"/>
      <c r="E19" s="38"/>
    </row>
    <row r="20" spans="1:5" s="4" customFormat="1" ht="13.5" thickBot="1">
      <c r="A20" s="193"/>
      <c r="B20" s="194" t="s">
        <v>23</v>
      </c>
      <c r="C20" s="286"/>
      <c r="D20" s="236">
        <f>SUM(D15:D19)</f>
        <v>1562161</v>
      </c>
      <c r="E20" s="236">
        <f>SUM(E15:E19)</f>
        <v>979985</v>
      </c>
    </row>
    <row r="21" spans="1:5" s="26" customFormat="1" ht="14.25" thickBot="1" thickTop="1">
      <c r="A21" s="20">
        <v>4</v>
      </c>
      <c r="B21" s="21" t="s">
        <v>69</v>
      </c>
      <c r="C21" s="287"/>
      <c r="D21" s="234">
        <v>0</v>
      </c>
      <c r="E21" s="235">
        <v>0</v>
      </c>
    </row>
    <row r="22" spans="1:5" s="26" customFormat="1" ht="14.25" thickBot="1" thickTop="1">
      <c r="A22" s="18">
        <v>5</v>
      </c>
      <c r="B22" s="19" t="s">
        <v>70</v>
      </c>
      <c r="C22" s="215"/>
      <c r="D22" s="237">
        <v>0</v>
      </c>
      <c r="E22" s="238">
        <v>0</v>
      </c>
    </row>
    <row r="23" spans="1:5" s="4" customFormat="1" ht="17.25" thickBot="1" thickTop="1">
      <c r="A23" s="219"/>
      <c r="B23" s="220" t="s">
        <v>71</v>
      </c>
      <c r="C23" s="288"/>
      <c r="D23" s="239">
        <f>+D8+D13+D20+D21+D22</f>
        <v>1562161</v>
      </c>
      <c r="E23" s="239">
        <f>+E8+E13+E20+E21+E22</f>
        <v>979985</v>
      </c>
    </row>
    <row r="24" spans="1:5" s="4" customFormat="1" ht="16.5" thickBot="1">
      <c r="A24" s="15" t="s">
        <v>35</v>
      </c>
      <c r="B24" s="16" t="s">
        <v>72</v>
      </c>
      <c r="C24" s="213"/>
      <c r="D24" s="240"/>
      <c r="E24" s="241"/>
    </row>
    <row r="25" spans="1:5" s="4" customFormat="1" ht="13.5" thickTop="1">
      <c r="A25" s="20">
        <v>1</v>
      </c>
      <c r="B25" s="21" t="s">
        <v>73</v>
      </c>
      <c r="C25" s="284"/>
      <c r="D25" s="234"/>
      <c r="E25" s="235"/>
    </row>
    <row r="26" spans="1:5" s="4" customFormat="1" ht="12.75">
      <c r="A26" s="22" t="s">
        <v>11</v>
      </c>
      <c r="B26" s="23" t="s">
        <v>74</v>
      </c>
      <c r="C26" s="209">
        <v>12</v>
      </c>
      <c r="D26" s="25">
        <f>+'shenime financiare'!F114</f>
        <v>0</v>
      </c>
      <c r="E26" s="34"/>
    </row>
    <row r="27" spans="1:5" s="1" customFormat="1" ht="15.75">
      <c r="A27" s="22" t="s">
        <v>13</v>
      </c>
      <c r="B27" s="23" t="s">
        <v>75</v>
      </c>
      <c r="C27" s="209"/>
      <c r="D27" s="25">
        <v>0</v>
      </c>
      <c r="E27" s="34"/>
    </row>
    <row r="28" spans="1:5" s="1" customFormat="1" ht="16.5" thickBot="1">
      <c r="A28" s="193"/>
      <c r="B28" s="194" t="s">
        <v>42</v>
      </c>
      <c r="C28" s="286"/>
      <c r="D28" s="236">
        <f>SUM(D26:D27)</f>
        <v>0</v>
      </c>
      <c r="E28" s="236">
        <f>SUM(E26:E27)</f>
        <v>0</v>
      </c>
    </row>
    <row r="29" spans="1:5" s="1" customFormat="1" ht="17.25" thickBot="1" thickTop="1">
      <c r="A29" s="221">
        <v>2</v>
      </c>
      <c r="B29" s="222" t="s">
        <v>76</v>
      </c>
      <c r="C29" s="289">
        <v>13</v>
      </c>
      <c r="D29" s="232">
        <f>+'shenime financiare'!F120</f>
        <v>0</v>
      </c>
      <c r="E29" s="232">
        <v>0</v>
      </c>
    </row>
    <row r="30" spans="1:5" s="1" customFormat="1" ht="17.25" thickBot="1" thickTop="1">
      <c r="A30" s="18">
        <v>3</v>
      </c>
      <c r="B30" s="19" t="s">
        <v>77</v>
      </c>
      <c r="C30" s="290"/>
      <c r="D30" s="237">
        <v>0</v>
      </c>
      <c r="E30" s="242"/>
    </row>
    <row r="31" spans="1:5" s="1" customFormat="1" ht="17.25" thickBot="1" thickTop="1">
      <c r="A31" s="18">
        <v>4</v>
      </c>
      <c r="B31" s="19" t="s">
        <v>69</v>
      </c>
      <c r="C31" s="290"/>
      <c r="D31" s="243">
        <v>0</v>
      </c>
      <c r="E31" s="242"/>
    </row>
    <row r="32" spans="1:5" s="1" customFormat="1" ht="17.25" thickBot="1" thickTop="1">
      <c r="A32" s="223"/>
      <c r="B32" s="224" t="s">
        <v>78</v>
      </c>
      <c r="C32" s="291"/>
      <c r="D32" s="244">
        <f>+D29+D28</f>
        <v>0</v>
      </c>
      <c r="E32" s="244">
        <f>+E29+E28</f>
        <v>0</v>
      </c>
    </row>
    <row r="33" spans="1:5" s="1" customFormat="1" ht="17.25" thickBot="1" thickTop="1">
      <c r="A33" s="227"/>
      <c r="B33" s="228" t="s">
        <v>79</v>
      </c>
      <c r="C33" s="292"/>
      <c r="D33" s="245">
        <f>+D32+D23</f>
        <v>1562161</v>
      </c>
      <c r="E33" s="245">
        <f>+E32+E23</f>
        <v>979985</v>
      </c>
    </row>
    <row r="34" spans="1:5" s="1" customFormat="1" ht="16.5" thickBot="1">
      <c r="A34" s="15" t="s">
        <v>80</v>
      </c>
      <c r="B34" s="16" t="s">
        <v>81</v>
      </c>
      <c r="C34" s="213"/>
      <c r="D34" s="240"/>
      <c r="E34" s="241"/>
    </row>
    <row r="35" spans="1:5" s="1" customFormat="1" ht="26.25" thickTop="1">
      <c r="A35" s="39">
        <v>1</v>
      </c>
      <c r="B35" s="40" t="s">
        <v>82</v>
      </c>
      <c r="C35" s="284"/>
      <c r="D35" s="234">
        <v>0</v>
      </c>
      <c r="E35" s="235"/>
    </row>
    <row r="36" spans="1:6" s="1" customFormat="1" ht="25.5">
      <c r="A36" s="41">
        <v>2</v>
      </c>
      <c r="B36" s="42" t="s">
        <v>83</v>
      </c>
      <c r="C36" s="293"/>
      <c r="D36" s="246">
        <v>0</v>
      </c>
      <c r="E36" s="247"/>
      <c r="F36" s="43"/>
    </row>
    <row r="37" spans="1:5" s="1" customFormat="1" ht="15.75">
      <c r="A37" s="41">
        <v>3</v>
      </c>
      <c r="B37" s="42" t="s">
        <v>84</v>
      </c>
      <c r="C37" s="293"/>
      <c r="D37" s="25">
        <v>100000</v>
      </c>
      <c r="E37" s="34">
        <v>100000</v>
      </c>
    </row>
    <row r="38" spans="1:5" s="1" customFormat="1" ht="15.75">
      <c r="A38" s="41">
        <v>4</v>
      </c>
      <c r="B38" s="42" t="s">
        <v>85</v>
      </c>
      <c r="C38" s="293"/>
      <c r="D38" s="25"/>
      <c r="E38" s="34"/>
    </row>
    <row r="39" spans="1:5" s="1" customFormat="1" ht="15.75">
      <c r="A39" s="41">
        <v>5</v>
      </c>
      <c r="B39" s="42" t="s">
        <v>86</v>
      </c>
      <c r="C39" s="293"/>
      <c r="D39" s="25"/>
      <c r="E39" s="34"/>
    </row>
    <row r="40" spans="1:5" s="1" customFormat="1" ht="15.75">
      <c r="A40" s="41">
        <v>6</v>
      </c>
      <c r="B40" s="42" t="s">
        <v>87</v>
      </c>
      <c r="C40" s="293"/>
      <c r="D40" s="25"/>
      <c r="E40" s="34"/>
    </row>
    <row r="41" spans="1:5" s="1" customFormat="1" ht="15.75">
      <c r="A41" s="41">
        <v>7</v>
      </c>
      <c r="B41" s="42" t="s">
        <v>88</v>
      </c>
      <c r="C41" s="293"/>
      <c r="D41" s="25"/>
      <c r="E41" s="34"/>
    </row>
    <row r="42" spans="1:5" ht="12.75">
      <c r="A42" s="41">
        <v>8</v>
      </c>
      <c r="B42" s="42" t="s">
        <v>89</v>
      </c>
      <c r="C42" s="293"/>
      <c r="D42" s="25"/>
      <c r="E42" s="34"/>
    </row>
    <row r="43" spans="1:5" ht="12.75">
      <c r="A43" s="41">
        <v>9</v>
      </c>
      <c r="B43" s="42" t="s">
        <v>90</v>
      </c>
      <c r="C43" s="293"/>
      <c r="D43" s="25">
        <f>SUM(E43:E44)</f>
        <v>-943020</v>
      </c>
      <c r="E43" s="34">
        <v>-653520</v>
      </c>
    </row>
    <row r="44" spans="1:5" ht="12.75">
      <c r="A44" s="41">
        <v>10</v>
      </c>
      <c r="B44" s="42" t="s">
        <v>91</v>
      </c>
      <c r="C44" s="293"/>
      <c r="D44" s="25">
        <v>-619141</v>
      </c>
      <c r="E44" s="34">
        <v>-289500</v>
      </c>
    </row>
    <row r="45" spans="1:7" ht="16.5" thickBot="1">
      <c r="A45" s="225"/>
      <c r="B45" s="226" t="s">
        <v>92</v>
      </c>
      <c r="C45" s="286"/>
      <c r="D45" s="248">
        <f>SUM(D35:D44)</f>
        <v>-1462161</v>
      </c>
      <c r="E45" s="248">
        <f>SUM(E35:E44)</f>
        <v>-843020</v>
      </c>
      <c r="G45" s="5"/>
    </row>
    <row r="46" spans="1:5" ht="33" thickBot="1" thickTop="1">
      <c r="A46" s="229"/>
      <c r="B46" s="230" t="s">
        <v>93</v>
      </c>
      <c r="C46" s="294"/>
      <c r="D46" s="245">
        <f>+D23+D32+D45</f>
        <v>100000</v>
      </c>
      <c r="E46" s="245">
        <f>+E23+E32+E45</f>
        <v>136965</v>
      </c>
    </row>
    <row r="49" ht="12.75">
      <c r="B49" s="5"/>
    </row>
    <row r="51" spans="1:5" ht="15.75">
      <c r="A51" s="1"/>
      <c r="B51" s="1"/>
      <c r="C51" s="1"/>
      <c r="D51" s="1"/>
      <c r="E51" s="1"/>
    </row>
  </sheetData>
  <sheetProtection/>
  <mergeCells count="2">
    <mergeCell ref="A1:E1"/>
    <mergeCell ref="A3:E3"/>
  </mergeCells>
  <printOptions/>
  <pageMargins left="0.17" right="0.16" top="0.7100000000000001" bottom="0.21" header="0.17" footer="0.1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28125" style="0" customWidth="1"/>
    <col min="2" max="2" width="43.421875" style="44" customWidth="1"/>
    <col min="3" max="3" width="7.00390625" style="0" customWidth="1"/>
    <col min="4" max="4" width="17.8515625" style="0" customWidth="1"/>
    <col min="5" max="5" width="17.7109375" style="0" customWidth="1"/>
    <col min="7" max="7" width="14.8515625" style="0" bestFit="1" customWidth="1"/>
    <col min="9" max="9" width="12.28125" style="0" bestFit="1" customWidth="1"/>
  </cols>
  <sheetData>
    <row r="1" spans="1:5" ht="27.75" customHeight="1">
      <c r="A1" s="578" t="s">
        <v>399</v>
      </c>
      <c r="B1" s="578"/>
      <c r="C1" s="578"/>
      <c r="D1" s="578"/>
      <c r="E1" s="578"/>
    </row>
    <row r="2" spans="1:2" ht="12.75" hidden="1">
      <c r="A2" s="9"/>
      <c r="B2" s="4" t="s">
        <v>2</v>
      </c>
    </row>
    <row r="3" spans="1:5" ht="15.75" hidden="1">
      <c r="A3" s="578" t="s">
        <v>3</v>
      </c>
      <c r="B3" s="578"/>
      <c r="C3" s="578"/>
      <c r="D3" s="578"/>
      <c r="E3" s="578"/>
    </row>
    <row r="4" ht="24" customHeight="1">
      <c r="A4" s="10" t="s">
        <v>4</v>
      </c>
    </row>
    <row r="5" spans="2:5" ht="41.25" customHeight="1" thickBot="1">
      <c r="B5" s="580" t="s">
        <v>367</v>
      </c>
      <c r="C5" s="580"/>
      <c r="D5" s="580"/>
      <c r="E5" s="580"/>
    </row>
    <row r="6" spans="1:5" s="45" customFormat="1" ht="30" customHeight="1">
      <c r="A6" s="581" t="s">
        <v>94</v>
      </c>
      <c r="B6" s="583" t="s">
        <v>95</v>
      </c>
      <c r="C6" s="585" t="s">
        <v>6</v>
      </c>
      <c r="D6" s="378" t="s">
        <v>96</v>
      </c>
      <c r="E6" s="379" t="s">
        <v>96</v>
      </c>
    </row>
    <row r="7" spans="1:5" s="45" customFormat="1" ht="25.5" customHeight="1">
      <c r="A7" s="582"/>
      <c r="B7" s="584"/>
      <c r="C7" s="586"/>
      <c r="D7" s="380" t="s">
        <v>368</v>
      </c>
      <c r="E7" s="380" t="s">
        <v>354</v>
      </c>
    </row>
    <row r="8" spans="1:5" s="17" customFormat="1" ht="25.5" customHeight="1">
      <c r="A8" s="68">
        <v>1</v>
      </c>
      <c r="B8" s="69" t="s">
        <v>97</v>
      </c>
      <c r="C8" s="214">
        <v>1</v>
      </c>
      <c r="D8" s="70">
        <f>+'shenime financiare'!F129</f>
        <v>0</v>
      </c>
      <c r="E8" s="70"/>
    </row>
    <row r="9" spans="1:7" ht="25.5">
      <c r="A9" s="65">
        <v>2</v>
      </c>
      <c r="B9" s="42" t="s">
        <v>98</v>
      </c>
      <c r="C9" s="214">
        <v>2</v>
      </c>
      <c r="D9" s="3">
        <f>+'shenime financiare'!F133</f>
        <v>0</v>
      </c>
      <c r="E9" s="71"/>
      <c r="G9" s="5"/>
    </row>
    <row r="10" spans="1:5" s="4" customFormat="1" ht="25.5">
      <c r="A10" s="41">
        <v>3</v>
      </c>
      <c r="B10" s="42" t="s">
        <v>99</v>
      </c>
      <c r="C10" s="381" t="s">
        <v>178</v>
      </c>
      <c r="D10" s="72"/>
      <c r="E10" s="71"/>
    </row>
    <row r="11" spans="1:5" s="4" customFormat="1" ht="25.5" customHeight="1">
      <c r="A11" s="65">
        <v>4</v>
      </c>
      <c r="B11" s="42" t="s">
        <v>100</v>
      </c>
      <c r="C11" s="214">
        <v>3</v>
      </c>
      <c r="D11" s="3">
        <f>-'shenime financiare'!F139</f>
        <v>0</v>
      </c>
      <c r="E11" s="71"/>
    </row>
    <row r="12" spans="1:5" s="4" customFormat="1" ht="17.25" customHeight="1">
      <c r="A12" s="98">
        <v>5</v>
      </c>
      <c r="B12" s="372" t="s">
        <v>101</v>
      </c>
      <c r="C12" s="382">
        <v>4</v>
      </c>
      <c r="D12" s="91">
        <f>+D13+D15+D14</f>
        <v>-298752</v>
      </c>
      <c r="E12" s="91">
        <f>+E13+E15+E14</f>
        <v>-282900</v>
      </c>
    </row>
    <row r="13" spans="1:5" s="26" customFormat="1" ht="12.75">
      <c r="A13" s="22" t="s">
        <v>11</v>
      </c>
      <c r="B13" s="46" t="s">
        <v>102</v>
      </c>
      <c r="C13" s="383"/>
      <c r="D13" s="25">
        <f>-'shenime financiare'!F143</f>
        <v>-256000</v>
      </c>
      <c r="E13" s="71">
        <v>-201666</v>
      </c>
    </row>
    <row r="14" spans="1:5" s="26" customFormat="1" ht="12.75">
      <c r="A14" s="22" t="s">
        <v>13</v>
      </c>
      <c r="B14" s="46" t="s">
        <v>103</v>
      </c>
      <c r="C14" s="383"/>
      <c r="D14" s="25">
        <f>-'shenime financiare'!F144</f>
        <v>0</v>
      </c>
      <c r="E14" s="62">
        <v>0</v>
      </c>
    </row>
    <row r="15" spans="1:5" s="26" customFormat="1" ht="25.5">
      <c r="A15" s="22" t="s">
        <v>19</v>
      </c>
      <c r="B15" s="46" t="s">
        <v>104</v>
      </c>
      <c r="C15" s="383"/>
      <c r="D15" s="25">
        <f>-'shenime financiare'!F145</f>
        <v>-42752</v>
      </c>
      <c r="E15" s="62">
        <v>-81234</v>
      </c>
    </row>
    <row r="16" spans="1:5" s="4" customFormat="1" ht="18" customHeight="1">
      <c r="A16" s="65">
        <v>6</v>
      </c>
      <c r="B16" s="42" t="s">
        <v>105</v>
      </c>
      <c r="C16" s="214"/>
      <c r="D16" s="152"/>
      <c r="E16" s="62"/>
    </row>
    <row r="17" spans="1:5" s="4" customFormat="1" ht="21" customHeight="1">
      <c r="A17" s="65">
        <v>7</v>
      </c>
      <c r="B17" s="42" t="s">
        <v>106</v>
      </c>
      <c r="C17" s="214">
        <v>5</v>
      </c>
      <c r="D17" s="3">
        <f>-'shenime financiare'!F176</f>
        <v>-318489</v>
      </c>
      <c r="E17" s="62">
        <v>-3000</v>
      </c>
    </row>
    <row r="18" spans="1:5" s="1" customFormat="1" ht="15.75">
      <c r="A18" s="369">
        <v>8</v>
      </c>
      <c r="B18" s="370" t="s">
        <v>107</v>
      </c>
      <c r="C18" s="384"/>
      <c r="D18" s="371">
        <f>+D11+D12+D16+D17</f>
        <v>-617241</v>
      </c>
      <c r="E18" s="371">
        <f>+E11+E12+E16+E17</f>
        <v>-285900</v>
      </c>
    </row>
    <row r="19" spans="1:5" s="1" customFormat="1" ht="31.5">
      <c r="A19" s="369">
        <v>9</v>
      </c>
      <c r="B19" s="370" t="s">
        <v>108</v>
      </c>
      <c r="C19" s="384"/>
      <c r="D19" s="371">
        <f>+D8+D9+D10+D18</f>
        <v>-617241</v>
      </c>
      <c r="E19" s="371">
        <f>+E8+E9+E10+E18</f>
        <v>-285900</v>
      </c>
    </row>
    <row r="20" spans="1:5" s="4" customFormat="1" ht="12.75">
      <c r="A20" s="65">
        <v>10</v>
      </c>
      <c r="B20" s="42" t="s">
        <v>37</v>
      </c>
      <c r="C20" s="214"/>
      <c r="D20" s="3">
        <v>0</v>
      </c>
      <c r="E20" s="73">
        <v>0</v>
      </c>
    </row>
    <row r="21" spans="1:7" s="4" customFormat="1" ht="25.5">
      <c r="A21" s="65">
        <v>11</v>
      </c>
      <c r="B21" s="42" t="s">
        <v>109</v>
      </c>
      <c r="C21" s="214"/>
      <c r="D21" s="3">
        <v>0</v>
      </c>
      <c r="E21" s="73">
        <v>0</v>
      </c>
      <c r="G21" s="6"/>
    </row>
    <row r="22" spans="1:7" s="4" customFormat="1" ht="12.75">
      <c r="A22" s="65">
        <v>12</v>
      </c>
      <c r="B22" s="42" t="s">
        <v>110</v>
      </c>
      <c r="C22" s="214"/>
      <c r="D22" s="3">
        <v>0</v>
      </c>
      <c r="E22" s="73">
        <v>0</v>
      </c>
      <c r="G22" s="6"/>
    </row>
    <row r="23" spans="1:5" s="48" customFormat="1" ht="24">
      <c r="A23" s="74">
        <v>12.1</v>
      </c>
      <c r="B23" s="75" t="s">
        <v>111</v>
      </c>
      <c r="C23" s="214"/>
      <c r="D23" s="47">
        <v>0</v>
      </c>
      <c r="E23" s="62">
        <v>0</v>
      </c>
    </row>
    <row r="24" spans="1:5" s="48" customFormat="1" ht="12.75">
      <c r="A24" s="74">
        <v>12.2</v>
      </c>
      <c r="B24" s="75" t="s">
        <v>112</v>
      </c>
      <c r="C24" s="214">
        <v>6</v>
      </c>
      <c r="D24" s="76">
        <f>+'shenime financiare'!F182</f>
        <v>0</v>
      </c>
      <c r="E24" s="62">
        <v>-3600</v>
      </c>
    </row>
    <row r="25" spans="1:5" s="48" customFormat="1" ht="12.75">
      <c r="A25" s="74">
        <v>12.3</v>
      </c>
      <c r="B25" s="75" t="s">
        <v>113</v>
      </c>
      <c r="C25" s="214">
        <v>7</v>
      </c>
      <c r="D25" s="76">
        <f>+'shenime financiare'!F188</f>
        <v>0</v>
      </c>
      <c r="E25" s="71"/>
    </row>
    <row r="26" spans="1:5" s="48" customFormat="1" ht="12.75">
      <c r="A26" s="74">
        <v>12.4</v>
      </c>
      <c r="B26" s="75" t="s">
        <v>114</v>
      </c>
      <c r="C26" s="214"/>
      <c r="D26" s="76">
        <f>+'shenime financiare'!F195</f>
        <v>-1900</v>
      </c>
      <c r="E26" s="77"/>
    </row>
    <row r="27" spans="1:253" s="52" customFormat="1" ht="25.5">
      <c r="A27" s="49">
        <v>13</v>
      </c>
      <c r="B27" s="42" t="s">
        <v>115</v>
      </c>
      <c r="C27" s="385"/>
      <c r="D27" s="376">
        <f>D23+D24+D25+D26</f>
        <v>-1900</v>
      </c>
      <c r="E27" s="376">
        <f>E23+E24+E25+E26</f>
        <v>-3600</v>
      </c>
      <c r="F27" s="50"/>
      <c r="G27" s="7"/>
      <c r="H27" s="50"/>
      <c r="I27" s="51"/>
      <c r="J27" s="50"/>
      <c r="K27" s="50"/>
      <c r="L27" s="50"/>
      <c r="M27" s="50"/>
      <c r="N27" s="51"/>
      <c r="O27" s="50"/>
      <c r="P27" s="50"/>
      <c r="Q27" s="50"/>
      <c r="R27" s="50"/>
      <c r="S27" s="51"/>
      <c r="T27" s="50"/>
      <c r="U27" s="50"/>
      <c r="V27" s="50"/>
      <c r="W27" s="50"/>
      <c r="X27" s="51"/>
      <c r="Y27" s="50"/>
      <c r="Z27" s="50"/>
      <c r="AA27" s="50"/>
      <c r="AB27" s="50"/>
      <c r="AC27" s="51"/>
      <c r="AD27" s="50"/>
      <c r="AE27" s="50"/>
      <c r="AF27" s="50"/>
      <c r="AG27" s="50"/>
      <c r="AH27" s="51"/>
      <c r="AI27" s="50"/>
      <c r="AJ27" s="50"/>
      <c r="AK27" s="50"/>
      <c r="AL27" s="50"/>
      <c r="AM27" s="51"/>
      <c r="AN27" s="50"/>
      <c r="AO27" s="50"/>
      <c r="AP27" s="50"/>
      <c r="AQ27" s="50"/>
      <c r="AR27" s="51"/>
      <c r="AS27" s="50"/>
      <c r="AT27" s="50"/>
      <c r="AU27" s="50"/>
      <c r="AV27" s="50"/>
      <c r="AW27" s="51"/>
      <c r="AX27" s="50"/>
      <c r="AY27" s="50"/>
      <c r="AZ27" s="50"/>
      <c r="BA27" s="50"/>
      <c r="BB27" s="51"/>
      <c r="BC27" s="50"/>
      <c r="BD27" s="50"/>
      <c r="BE27" s="50"/>
      <c r="BF27" s="50"/>
      <c r="BG27" s="51"/>
      <c r="BH27" s="50"/>
      <c r="BI27" s="50"/>
      <c r="BJ27" s="50"/>
      <c r="BK27" s="50"/>
      <c r="BL27" s="51"/>
      <c r="BM27" s="50"/>
      <c r="BN27" s="50"/>
      <c r="BO27" s="50"/>
      <c r="BP27" s="50"/>
      <c r="BQ27" s="51"/>
      <c r="BR27" s="50"/>
      <c r="BS27" s="50"/>
      <c r="BT27" s="50"/>
      <c r="BU27" s="50"/>
      <c r="BV27" s="51"/>
      <c r="BW27" s="50"/>
      <c r="BX27" s="50"/>
      <c r="BY27" s="50"/>
      <c r="BZ27" s="50"/>
      <c r="CA27" s="51"/>
      <c r="CB27" s="50"/>
      <c r="CC27" s="50"/>
      <c r="CD27" s="50"/>
      <c r="CE27" s="50"/>
      <c r="CF27" s="51"/>
      <c r="CG27" s="50"/>
      <c r="CH27" s="50"/>
      <c r="CI27" s="50"/>
      <c r="CJ27" s="50"/>
      <c r="CK27" s="51"/>
      <c r="CL27" s="50"/>
      <c r="CM27" s="50"/>
      <c r="CN27" s="50"/>
      <c r="CO27" s="50"/>
      <c r="CP27" s="51"/>
      <c r="CQ27" s="50"/>
      <c r="CR27" s="50"/>
      <c r="CS27" s="50"/>
      <c r="CT27" s="50"/>
      <c r="CU27" s="51"/>
      <c r="CV27" s="50"/>
      <c r="CW27" s="50"/>
      <c r="CX27" s="50"/>
      <c r="CY27" s="50"/>
      <c r="CZ27" s="51"/>
      <c r="DA27" s="50"/>
      <c r="DB27" s="50"/>
      <c r="DC27" s="50"/>
      <c r="DD27" s="50"/>
      <c r="DE27" s="51"/>
      <c r="DF27" s="50"/>
      <c r="DG27" s="50"/>
      <c r="DH27" s="50"/>
      <c r="DI27" s="50"/>
      <c r="DJ27" s="51"/>
      <c r="DK27" s="50"/>
      <c r="DL27" s="50"/>
      <c r="DM27" s="50"/>
      <c r="DN27" s="50"/>
      <c r="DO27" s="51"/>
      <c r="DP27" s="50"/>
      <c r="DQ27" s="50"/>
      <c r="DR27" s="50"/>
      <c r="DS27" s="50"/>
      <c r="DT27" s="51"/>
      <c r="DU27" s="50"/>
      <c r="DV27" s="50"/>
      <c r="DW27" s="50"/>
      <c r="DX27" s="50"/>
      <c r="DY27" s="51"/>
      <c r="DZ27" s="50"/>
      <c r="EA27" s="50"/>
      <c r="EB27" s="50"/>
      <c r="EC27" s="50"/>
      <c r="ED27" s="51"/>
      <c r="EE27" s="50"/>
      <c r="EF27" s="50"/>
      <c r="EG27" s="50"/>
      <c r="EH27" s="50"/>
      <c r="EI27" s="51"/>
      <c r="EJ27" s="50"/>
      <c r="EK27" s="50"/>
      <c r="EL27" s="50"/>
      <c r="EM27" s="50"/>
      <c r="EN27" s="51"/>
      <c r="EO27" s="50"/>
      <c r="EP27" s="50"/>
      <c r="EQ27" s="50"/>
      <c r="ER27" s="50"/>
      <c r="ES27" s="51"/>
      <c r="ET27" s="50"/>
      <c r="EU27" s="50"/>
      <c r="EV27" s="50"/>
      <c r="EW27" s="50"/>
      <c r="EX27" s="51"/>
      <c r="EY27" s="50"/>
      <c r="EZ27" s="50"/>
      <c r="FA27" s="50"/>
      <c r="FB27" s="50"/>
      <c r="FC27" s="51"/>
      <c r="FD27" s="50"/>
      <c r="FE27" s="50"/>
      <c r="FF27" s="50"/>
      <c r="FG27" s="50"/>
      <c r="FH27" s="51"/>
      <c r="FI27" s="50"/>
      <c r="FJ27" s="50"/>
      <c r="FK27" s="50"/>
      <c r="FL27" s="50"/>
      <c r="FM27" s="51"/>
      <c r="FN27" s="50"/>
      <c r="FO27" s="50"/>
      <c r="FP27" s="50"/>
      <c r="FQ27" s="50"/>
      <c r="FR27" s="51"/>
      <c r="FS27" s="50"/>
      <c r="FT27" s="50"/>
      <c r="FU27" s="50"/>
      <c r="FV27" s="50"/>
      <c r="FW27" s="51"/>
      <c r="FX27" s="50"/>
      <c r="FY27" s="50"/>
      <c r="FZ27" s="50"/>
      <c r="GA27" s="50"/>
      <c r="GB27" s="51"/>
      <c r="GC27" s="50"/>
      <c r="GD27" s="50"/>
      <c r="GE27" s="50"/>
      <c r="GF27" s="50"/>
      <c r="GG27" s="51"/>
      <c r="GH27" s="50"/>
      <c r="GI27" s="50"/>
      <c r="GJ27" s="50"/>
      <c r="GK27" s="50"/>
      <c r="GL27" s="51"/>
      <c r="GM27" s="50"/>
      <c r="GN27" s="50"/>
      <c r="GO27" s="50"/>
      <c r="GP27" s="50"/>
      <c r="GQ27" s="51"/>
      <c r="GR27" s="50"/>
      <c r="GS27" s="50"/>
      <c r="GT27" s="50"/>
      <c r="GU27" s="50"/>
      <c r="GV27" s="51"/>
      <c r="GW27" s="50"/>
      <c r="GX27" s="50"/>
      <c r="GY27" s="50"/>
      <c r="GZ27" s="50"/>
      <c r="HA27" s="51"/>
      <c r="HB27" s="50"/>
      <c r="HC27" s="50"/>
      <c r="HD27" s="50"/>
      <c r="HE27" s="50"/>
      <c r="HF27" s="51"/>
      <c r="HG27" s="50"/>
      <c r="HH27" s="50"/>
      <c r="HI27" s="50"/>
      <c r="HJ27" s="50"/>
      <c r="HK27" s="51"/>
      <c r="HL27" s="50"/>
      <c r="HM27" s="50"/>
      <c r="HN27" s="50"/>
      <c r="HO27" s="50"/>
      <c r="HP27" s="51"/>
      <c r="HQ27" s="50"/>
      <c r="HR27" s="50"/>
      <c r="HS27" s="50"/>
      <c r="HT27" s="50"/>
      <c r="HU27" s="51"/>
      <c r="HV27" s="50"/>
      <c r="HW27" s="50"/>
      <c r="HX27" s="50"/>
      <c r="HY27" s="50"/>
      <c r="HZ27" s="51"/>
      <c r="IA27" s="50"/>
      <c r="IB27" s="50"/>
      <c r="IC27" s="50"/>
      <c r="ID27" s="50"/>
      <c r="IE27" s="51"/>
      <c r="IF27" s="50"/>
      <c r="IG27" s="50"/>
      <c r="IH27" s="50"/>
      <c r="II27" s="50"/>
      <c r="IJ27" s="51"/>
      <c r="IK27" s="50"/>
      <c r="IL27" s="50"/>
      <c r="IM27" s="50"/>
      <c r="IN27" s="50"/>
      <c r="IO27" s="51"/>
      <c r="IP27" s="50"/>
      <c r="IQ27" s="50"/>
      <c r="IR27" s="50"/>
      <c r="IS27" s="50"/>
    </row>
    <row r="28" spans="1:7" s="4" customFormat="1" ht="24" customHeight="1">
      <c r="A28" s="65">
        <v>14</v>
      </c>
      <c r="B28" s="42" t="s">
        <v>116</v>
      </c>
      <c r="C28" s="214"/>
      <c r="D28" s="91">
        <f>+D19+D27</f>
        <v>-619141</v>
      </c>
      <c r="E28" s="91">
        <f>+E19+E27</f>
        <v>-289500</v>
      </c>
      <c r="G28" s="6"/>
    </row>
    <row r="29" spans="1:8" s="53" customFormat="1" ht="24" customHeight="1">
      <c r="A29" s="78">
        <v>15</v>
      </c>
      <c r="B29" s="79" t="s">
        <v>117</v>
      </c>
      <c r="C29" s="214"/>
      <c r="D29" s="177"/>
      <c r="E29" s="377"/>
      <c r="G29" s="54"/>
      <c r="H29" s="54"/>
    </row>
    <row r="30" spans="1:7" s="1" customFormat="1" ht="31.5">
      <c r="A30" s="373">
        <v>16</v>
      </c>
      <c r="B30" s="374" t="s">
        <v>118</v>
      </c>
      <c r="C30" s="386"/>
      <c r="D30" s="375">
        <f>+D28+D29</f>
        <v>-619141</v>
      </c>
      <c r="E30" s="375">
        <f>+E28+E29</f>
        <v>-289500</v>
      </c>
      <c r="G30" s="43"/>
    </row>
    <row r="31" spans="1:7" s="53" customFormat="1" ht="13.5" thickBot="1">
      <c r="A31" s="80">
        <v>17</v>
      </c>
      <c r="B31" s="81" t="s">
        <v>119</v>
      </c>
      <c r="C31" s="387"/>
      <c r="D31" s="82"/>
      <c r="E31" s="83"/>
      <c r="G31" s="55"/>
    </row>
    <row r="32" spans="4:7" ht="12.75">
      <c r="D32" s="5"/>
      <c r="E32" s="281"/>
      <c r="G32" s="5"/>
    </row>
    <row r="33" spans="4:5" ht="12.75">
      <c r="D33" s="5"/>
      <c r="E33" s="282"/>
    </row>
    <row r="34" spans="2:5" ht="12.75">
      <c r="B34" s="56"/>
      <c r="E34" s="283"/>
    </row>
    <row r="35" ht="12.75">
      <c r="E35" s="66"/>
    </row>
    <row r="37" s="1" customFormat="1" ht="15.75">
      <c r="B37" s="57"/>
    </row>
  </sheetData>
  <sheetProtection/>
  <mergeCells count="6">
    <mergeCell ref="A1:E1"/>
    <mergeCell ref="A3:E3"/>
    <mergeCell ref="B5:E5"/>
    <mergeCell ref="A6:A7"/>
    <mergeCell ref="B6:B7"/>
    <mergeCell ref="C6:C7"/>
  </mergeCells>
  <printOptions/>
  <pageMargins left="0.17" right="0.16" top="1.2650000000000001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0.57421875" style="0" customWidth="1"/>
    <col min="2" max="2" width="34.00390625" style="0" customWidth="1"/>
    <col min="3" max="3" width="9.7109375" style="0" bestFit="1" customWidth="1"/>
  </cols>
  <sheetData>
    <row r="3" spans="1:5" ht="15.75">
      <c r="A3" s="578" t="s">
        <v>399</v>
      </c>
      <c r="B3" s="578"/>
      <c r="C3" s="546"/>
      <c r="D3" s="546"/>
      <c r="E3" s="546"/>
    </row>
    <row r="4" spans="1:2" ht="36" customHeight="1">
      <c r="A4" s="595" t="s">
        <v>369</v>
      </c>
      <c r="B4" s="595"/>
    </row>
    <row r="5" spans="1:2" ht="15.75" thickBot="1">
      <c r="A5" s="467"/>
      <c r="B5" s="467"/>
    </row>
    <row r="6" spans="1:2" ht="60" customHeight="1" thickTop="1">
      <c r="A6" s="468" t="s">
        <v>198</v>
      </c>
      <c r="B6" s="469" t="s">
        <v>199</v>
      </c>
    </row>
    <row r="7" spans="1:2" ht="12.75" customHeight="1">
      <c r="A7" s="587" t="s">
        <v>200</v>
      </c>
      <c r="B7" s="588"/>
    </row>
    <row r="8" spans="1:2" ht="12.75" customHeight="1">
      <c r="A8" s="589"/>
      <c r="B8" s="590"/>
    </row>
    <row r="9" spans="1:2" ht="15">
      <c r="A9" s="470" t="s">
        <v>201</v>
      </c>
      <c r="B9" s="471">
        <v>-619141</v>
      </c>
    </row>
    <row r="10" spans="1:2" ht="15">
      <c r="A10" s="472" t="s">
        <v>202</v>
      </c>
      <c r="B10" s="473"/>
    </row>
    <row r="11" spans="1:2" ht="15">
      <c r="A11" s="472" t="s">
        <v>203</v>
      </c>
      <c r="B11" s="474">
        <v>0</v>
      </c>
    </row>
    <row r="12" spans="1:2" ht="30">
      <c r="A12" s="495" t="s">
        <v>231</v>
      </c>
      <c r="B12" s="475"/>
    </row>
    <row r="13" spans="1:2" ht="30">
      <c r="A13" s="472" t="s">
        <v>204</v>
      </c>
      <c r="B13" s="473"/>
    </row>
    <row r="14" spans="1:2" ht="30">
      <c r="A14" s="476" t="s">
        <v>205</v>
      </c>
      <c r="B14" s="475"/>
    </row>
    <row r="15" spans="1:2" ht="30">
      <c r="A15" s="477" t="s">
        <v>206</v>
      </c>
      <c r="B15" s="474"/>
    </row>
    <row r="16" spans="1:2" ht="45">
      <c r="A16" s="472" t="s">
        <v>207</v>
      </c>
      <c r="B16" s="474">
        <v>0</v>
      </c>
    </row>
    <row r="17" spans="1:2" ht="15">
      <c r="A17" s="472" t="s">
        <v>208</v>
      </c>
      <c r="B17" s="474">
        <v>0</v>
      </c>
    </row>
    <row r="18" spans="1:2" ht="30">
      <c r="A18" s="472" t="s">
        <v>209</v>
      </c>
      <c r="B18" s="474">
        <v>582176</v>
      </c>
    </row>
    <row r="19" spans="1:2" ht="15">
      <c r="A19" s="476" t="s">
        <v>210</v>
      </c>
      <c r="B19" s="474"/>
    </row>
    <row r="20" spans="1:2" ht="15">
      <c r="A20" s="472" t="s">
        <v>211</v>
      </c>
      <c r="B20" s="478"/>
    </row>
    <row r="21" spans="1:2" ht="15">
      <c r="A21" s="472" t="s">
        <v>212</v>
      </c>
      <c r="B21" s="473"/>
    </row>
    <row r="22" spans="1:2" ht="15">
      <c r="A22" s="476" t="s">
        <v>213</v>
      </c>
      <c r="B22" s="474">
        <v>0</v>
      </c>
    </row>
    <row r="23" spans="1:2" ht="15.75" thickBot="1">
      <c r="A23" s="479" t="s">
        <v>214</v>
      </c>
      <c r="B23" s="480">
        <v>-36965</v>
      </c>
    </row>
    <row r="24" spans="1:2" ht="13.5" thickTop="1">
      <c r="A24" s="591" t="s">
        <v>215</v>
      </c>
      <c r="B24" s="592"/>
    </row>
    <row r="25" spans="1:2" ht="12.75">
      <c r="A25" s="593"/>
      <c r="B25" s="594"/>
    </row>
    <row r="26" spans="1:2" ht="30">
      <c r="A26" s="470" t="s">
        <v>216</v>
      </c>
      <c r="B26" s="481"/>
    </row>
    <row r="27" spans="1:2" ht="15">
      <c r="A27" s="472" t="s">
        <v>217</v>
      </c>
      <c r="B27" s="482"/>
    </row>
    <row r="28" spans="1:2" ht="15">
      <c r="A28" s="472" t="s">
        <v>218</v>
      </c>
      <c r="B28" s="482"/>
    </row>
    <row r="29" spans="1:2" ht="15">
      <c r="A29" s="472" t="s">
        <v>219</v>
      </c>
      <c r="B29" s="483"/>
    </row>
    <row r="30" spans="1:2" ht="15">
      <c r="A30" s="472" t="s">
        <v>220</v>
      </c>
      <c r="B30" s="484"/>
    </row>
    <row r="31" spans="1:2" ht="30.75" thickBot="1">
      <c r="A31" s="479" t="s">
        <v>221</v>
      </c>
      <c r="B31" s="485">
        <v>0</v>
      </c>
    </row>
    <row r="32" spans="1:2" ht="13.5" thickTop="1">
      <c r="A32" s="591" t="s">
        <v>222</v>
      </c>
      <c r="B32" s="592"/>
    </row>
    <row r="33" spans="1:2" ht="12.75">
      <c r="A33" s="593"/>
      <c r="B33" s="594"/>
    </row>
    <row r="34" spans="1:2" ht="15">
      <c r="A34" s="486" t="s">
        <v>223</v>
      </c>
      <c r="B34" s="487"/>
    </row>
    <row r="35" spans="1:2" ht="15">
      <c r="A35" s="488" t="s">
        <v>224</v>
      </c>
      <c r="B35" s="483">
        <v>0</v>
      </c>
    </row>
    <row r="36" spans="1:2" ht="15">
      <c r="A36" s="488" t="s">
        <v>225</v>
      </c>
      <c r="B36" s="489"/>
    </row>
    <row r="37" spans="1:2" ht="15">
      <c r="A37" s="488" t="s">
        <v>226</v>
      </c>
      <c r="B37" s="484"/>
    </row>
    <row r="38" spans="1:2" ht="30">
      <c r="A38" s="490" t="s">
        <v>227</v>
      </c>
      <c r="B38" s="496">
        <v>0</v>
      </c>
    </row>
    <row r="39" spans="1:2" ht="15">
      <c r="A39" s="491" t="s">
        <v>228</v>
      </c>
      <c r="B39" s="492">
        <v>-36965</v>
      </c>
    </row>
    <row r="40" spans="1:2" ht="30">
      <c r="A40" s="491" t="s">
        <v>229</v>
      </c>
      <c r="B40" s="482">
        <v>136965</v>
      </c>
    </row>
    <row r="41" spans="1:2" ht="30.75" thickBot="1">
      <c r="A41" s="493" t="s">
        <v>230</v>
      </c>
      <c r="B41" s="494">
        <v>100000</v>
      </c>
    </row>
    <row r="42" ht="13.5" thickTop="1">
      <c r="C42" s="5"/>
    </row>
    <row r="43" ht="12.75">
      <c r="B43" s="497"/>
    </row>
    <row r="44" ht="12.75">
      <c r="B44" s="497"/>
    </row>
  </sheetData>
  <sheetProtection/>
  <mergeCells count="5">
    <mergeCell ref="A3:B3"/>
    <mergeCell ref="A7:B8"/>
    <mergeCell ref="A24:B25"/>
    <mergeCell ref="A32:B33"/>
    <mergeCell ref="A4:B4"/>
  </mergeCells>
  <printOptions/>
  <pageMargins left="0.7" right="0.7" top="0.18" bottom="0.18" header="0.3" footer="0.18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5.57421875" style="0" customWidth="1"/>
    <col min="2" max="2" width="12.7109375" style="0" bestFit="1" customWidth="1"/>
    <col min="4" max="4" width="9.7109375" style="0" bestFit="1" customWidth="1"/>
    <col min="5" max="5" width="10.140625" style="0" bestFit="1" customWidth="1"/>
    <col min="6" max="6" width="11.7109375" style="0" customWidth="1"/>
    <col min="7" max="7" width="12.421875" style="0" customWidth="1"/>
    <col min="8" max="8" width="11.140625" style="0" bestFit="1" customWidth="1"/>
    <col min="9" max="9" width="11.7109375" style="0" customWidth="1"/>
    <col min="10" max="10" width="12.7109375" style="0" bestFit="1" customWidth="1"/>
    <col min="11" max="11" width="15.00390625" style="0" customWidth="1"/>
    <col min="12" max="12" width="11.140625" style="0" bestFit="1" customWidth="1"/>
  </cols>
  <sheetData>
    <row r="1" spans="1:5" ht="15.75">
      <c r="A1" s="596" t="s">
        <v>400</v>
      </c>
      <c r="B1" s="596"/>
      <c r="C1" s="596"/>
      <c r="D1" s="596"/>
      <c r="E1" s="596"/>
    </row>
    <row r="2" spans="1:5" ht="12.75">
      <c r="A2" s="424"/>
      <c r="B2" s="425"/>
      <c r="C2" s="426"/>
      <c r="D2" s="427"/>
      <c r="E2" s="427"/>
    </row>
    <row r="3" spans="1:5" ht="15.75">
      <c r="A3" s="396"/>
      <c r="B3" s="396"/>
      <c r="C3" s="396"/>
      <c r="D3" s="396" t="s">
        <v>370</v>
      </c>
      <c r="E3" s="396"/>
    </row>
    <row r="4" spans="1:5" ht="12.75">
      <c r="A4" s="428" t="s">
        <v>4</v>
      </c>
      <c r="B4" s="429"/>
      <c r="C4" s="430"/>
      <c r="D4" s="431"/>
      <c r="E4" s="431"/>
    </row>
    <row r="6" ht="12.75">
      <c r="A6" s="432" t="s">
        <v>371</v>
      </c>
    </row>
    <row r="7" ht="13.5" thickBot="1"/>
    <row r="8" spans="1:12" ht="13.5" thickBot="1">
      <c r="A8" s="433"/>
      <c r="B8" s="434" t="s">
        <v>180</v>
      </c>
      <c r="C8" s="435"/>
      <c r="D8" s="435"/>
      <c r="E8" s="435"/>
      <c r="F8" s="435"/>
      <c r="G8" s="435"/>
      <c r="H8" s="435"/>
      <c r="I8" s="435"/>
      <c r="J8" s="436"/>
      <c r="K8" s="597"/>
      <c r="L8" s="598"/>
    </row>
    <row r="9" spans="1:10" s="440" customFormat="1" ht="60.75" customHeight="1" thickBot="1">
      <c r="A9" s="437"/>
      <c r="B9" s="438" t="s">
        <v>84</v>
      </c>
      <c r="C9" s="438" t="s">
        <v>85</v>
      </c>
      <c r="D9" s="438" t="s">
        <v>181</v>
      </c>
      <c r="E9" s="438" t="s">
        <v>182</v>
      </c>
      <c r="F9" s="438" t="s">
        <v>183</v>
      </c>
      <c r="G9" s="438" t="s">
        <v>184</v>
      </c>
      <c r="H9" s="438" t="s">
        <v>89</v>
      </c>
      <c r="I9" s="438" t="s">
        <v>197</v>
      </c>
      <c r="J9" s="439" t="s">
        <v>120</v>
      </c>
    </row>
    <row r="10" spans="1:12" s="4" customFormat="1" ht="25.5">
      <c r="A10" s="441" t="s">
        <v>355</v>
      </c>
      <c r="B10" s="463">
        <f>+'SKK-PASIVI'!E37</f>
        <v>100000</v>
      </c>
      <c r="C10" s="463"/>
      <c r="D10" s="463"/>
      <c r="E10" s="463">
        <f>+'SKK-PASIVI'!E41</f>
        <v>0</v>
      </c>
      <c r="F10" s="463"/>
      <c r="G10" s="463">
        <v>0</v>
      </c>
      <c r="H10" s="463">
        <v>0</v>
      </c>
      <c r="I10" s="463"/>
      <c r="J10" s="462">
        <f>+B10+E10+G10+I10</f>
        <v>100000</v>
      </c>
      <c r="K10" s="6"/>
      <c r="L10" s="6"/>
    </row>
    <row r="11" spans="1:10" ht="25.5">
      <c r="A11" s="442" t="s">
        <v>185</v>
      </c>
      <c r="B11" s="443"/>
      <c r="C11" s="443"/>
      <c r="D11" s="443"/>
      <c r="E11" s="443"/>
      <c r="F11" s="443"/>
      <c r="G11" s="443"/>
      <c r="H11" s="443"/>
      <c r="I11" s="443"/>
      <c r="J11" s="444"/>
    </row>
    <row r="12" spans="1:10" s="4" customFormat="1" ht="22.5" customHeight="1" thickBot="1">
      <c r="A12" s="464" t="s">
        <v>186</v>
      </c>
      <c r="B12" s="465">
        <f>+B10</f>
        <v>100000</v>
      </c>
      <c r="C12" s="465"/>
      <c r="D12" s="465"/>
      <c r="E12" s="465">
        <f>+E10</f>
        <v>0</v>
      </c>
      <c r="F12" s="465"/>
      <c r="G12" s="465">
        <v>-653520</v>
      </c>
      <c r="H12" s="465">
        <f>+'[1]DETYRMET DHE KAPITALI'!E41</f>
        <v>0</v>
      </c>
      <c r="I12" s="465">
        <v>-289500</v>
      </c>
      <c r="J12" s="466">
        <f>SUM(B12:I12)</f>
        <v>-843020</v>
      </c>
    </row>
    <row r="13" spans="1:10" ht="26.25" thickTop="1">
      <c r="A13" s="445" t="s">
        <v>187</v>
      </c>
      <c r="B13" s="446"/>
      <c r="C13" s="446"/>
      <c r="D13" s="446"/>
      <c r="E13" s="446"/>
      <c r="F13" s="446"/>
      <c r="G13" s="461"/>
      <c r="H13" s="446"/>
      <c r="I13" s="446">
        <f>+'SKK-PASIVI'!D44</f>
        <v>-619141</v>
      </c>
      <c r="J13" s="459">
        <f>SUM(B13:I13)</f>
        <v>-619141</v>
      </c>
    </row>
    <row r="14" spans="1:10" ht="19.5" customHeight="1">
      <c r="A14" s="447" t="s">
        <v>188</v>
      </c>
      <c r="B14" s="443"/>
      <c r="C14" s="443"/>
      <c r="D14" s="443"/>
      <c r="E14" s="443"/>
      <c r="F14" s="443"/>
      <c r="G14" s="448"/>
      <c r="H14" s="443"/>
      <c r="I14" s="443"/>
      <c r="J14" s="459">
        <f>SUM(B14:I14)</f>
        <v>0</v>
      </c>
    </row>
    <row r="15" spans="1:10" ht="25.5">
      <c r="A15" s="447" t="s">
        <v>189</v>
      </c>
      <c r="B15" s="443"/>
      <c r="C15" s="443"/>
      <c r="D15" s="443"/>
      <c r="E15" s="448"/>
      <c r="F15" s="443"/>
      <c r="G15" s="449"/>
      <c r="H15" s="443"/>
      <c r="I15" s="443"/>
      <c r="J15" s="459"/>
    </row>
    <row r="16" spans="1:10" ht="25.5">
      <c r="A16" s="447" t="s">
        <v>190</v>
      </c>
      <c r="B16" s="443"/>
      <c r="C16" s="443"/>
      <c r="D16" s="443"/>
      <c r="E16" s="443"/>
      <c r="F16" s="443"/>
      <c r="G16" s="443"/>
      <c r="H16" s="443"/>
      <c r="I16" s="443"/>
      <c r="J16" s="459">
        <f aca="true" t="shared" si="0" ref="J16:J22">SUM(B16:I16)</f>
        <v>0</v>
      </c>
    </row>
    <row r="17" spans="1:10" ht="25.5">
      <c r="A17" s="447" t="s">
        <v>191</v>
      </c>
      <c r="B17" s="449"/>
      <c r="C17" s="449"/>
      <c r="D17" s="449"/>
      <c r="E17" s="443"/>
      <c r="F17" s="443"/>
      <c r="G17" s="448">
        <v>0</v>
      </c>
      <c r="H17" s="450">
        <v>0</v>
      </c>
      <c r="I17" s="443"/>
      <c r="J17" s="459">
        <f t="shared" si="0"/>
        <v>0</v>
      </c>
    </row>
    <row r="18" spans="1:10" ht="12.75">
      <c r="A18" s="447" t="s">
        <v>192</v>
      </c>
      <c r="B18" s="450"/>
      <c r="C18" s="449">
        <f>+'[1]DETYRMET DHE KAPITALI'!D37</f>
        <v>0</v>
      </c>
      <c r="D18" s="449"/>
      <c r="E18" s="443"/>
      <c r="F18" s="443"/>
      <c r="G18" s="448"/>
      <c r="H18" s="448"/>
      <c r="I18" s="443"/>
      <c r="J18" s="459">
        <f t="shared" si="0"/>
        <v>0</v>
      </c>
    </row>
    <row r="19" spans="1:10" ht="12.75">
      <c r="A19" s="447" t="s">
        <v>193</v>
      </c>
      <c r="B19" s="449"/>
      <c r="C19" s="449"/>
      <c r="D19" s="449"/>
      <c r="E19" s="443"/>
      <c r="F19" s="443"/>
      <c r="G19" s="448"/>
      <c r="H19" s="448">
        <v>0</v>
      </c>
      <c r="I19" s="443"/>
      <c r="J19" s="459">
        <f t="shared" si="0"/>
        <v>0</v>
      </c>
    </row>
    <row r="20" spans="1:10" ht="12.75">
      <c r="A20" s="447" t="s">
        <v>194</v>
      </c>
      <c r="B20" s="449"/>
      <c r="C20" s="449"/>
      <c r="D20" s="449"/>
      <c r="E20" s="443"/>
      <c r="F20" s="443"/>
      <c r="G20" s="443"/>
      <c r="H20" s="443"/>
      <c r="I20" s="449"/>
      <c r="J20" s="459">
        <f t="shared" si="0"/>
        <v>0</v>
      </c>
    </row>
    <row r="21" spans="1:10" ht="12.75">
      <c r="A21" s="447" t="s">
        <v>195</v>
      </c>
      <c r="B21" s="449"/>
      <c r="C21" s="449"/>
      <c r="D21" s="449">
        <f>+'[1]DETYRMET DHE KAPITALI'!D38</f>
        <v>0</v>
      </c>
      <c r="E21" s="443"/>
      <c r="F21" s="443"/>
      <c r="G21" s="443"/>
      <c r="H21" s="443"/>
      <c r="I21" s="443"/>
      <c r="J21" s="459">
        <f t="shared" si="0"/>
        <v>0</v>
      </c>
    </row>
    <row r="22" spans="1:10" ht="26.25" thickBot="1">
      <c r="A22" s="451" t="s">
        <v>196</v>
      </c>
      <c r="B22" s="452">
        <v>0</v>
      </c>
      <c r="C22" s="453"/>
      <c r="D22" s="453"/>
      <c r="E22" s="454"/>
      <c r="F22" s="454"/>
      <c r="G22" s="454"/>
      <c r="H22" s="454"/>
      <c r="I22" s="454"/>
      <c r="J22" s="460">
        <f t="shared" si="0"/>
        <v>0</v>
      </c>
    </row>
    <row r="23" spans="1:11" s="4" customFormat="1" ht="27" thickBot="1" thickTop="1">
      <c r="A23" s="455" t="s">
        <v>405</v>
      </c>
      <c r="B23" s="456">
        <f>SUM(B12:B22)</f>
        <v>100000</v>
      </c>
      <c r="C23" s="456">
        <f aca="true" t="shared" si="1" ref="C23:H23">SUM(C12:C22)</f>
        <v>0</v>
      </c>
      <c r="D23" s="456">
        <f t="shared" si="1"/>
        <v>0</v>
      </c>
      <c r="E23" s="456">
        <f t="shared" si="1"/>
        <v>0</v>
      </c>
      <c r="F23" s="456">
        <f t="shared" si="1"/>
        <v>0</v>
      </c>
      <c r="G23" s="456">
        <f>G12+I12</f>
        <v>-943020</v>
      </c>
      <c r="H23" s="456">
        <f t="shared" si="1"/>
        <v>0</v>
      </c>
      <c r="I23" s="456">
        <f>I13</f>
        <v>-619141</v>
      </c>
      <c r="J23" s="457">
        <f>+G23+E23+B23+I23</f>
        <v>-1462161</v>
      </c>
      <c r="K23" s="6"/>
    </row>
    <row r="24" ht="12.75">
      <c r="K24" s="5"/>
    </row>
    <row r="25" ht="12.75">
      <c r="J25" s="5"/>
    </row>
    <row r="26" spans="6:10" ht="12.75">
      <c r="F26" s="5"/>
      <c r="G26" s="5"/>
      <c r="I26" s="5"/>
      <c r="J26" s="5"/>
    </row>
    <row r="27" s="231" customFormat="1" ht="15">
      <c r="B27" s="458"/>
    </row>
    <row r="28" ht="12.75">
      <c r="B28" s="5"/>
    </row>
    <row r="29" ht="12.75">
      <c r="B29" s="5"/>
    </row>
    <row r="31" ht="12.75">
      <c r="D31" s="5"/>
    </row>
  </sheetData>
  <sheetProtection/>
  <mergeCells count="2">
    <mergeCell ref="A1:E1"/>
    <mergeCell ref="K8:L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">
      <selection activeCell="H198" sqref="H198"/>
    </sheetView>
  </sheetViews>
  <sheetFormatPr defaultColWidth="9.140625" defaultRowHeight="12.75"/>
  <cols>
    <col min="1" max="1" width="8.28125" style="90" bestFit="1" customWidth="1"/>
    <col min="2" max="2" width="36.28125" style="90" customWidth="1"/>
    <col min="3" max="3" width="5.8515625" style="90" customWidth="1"/>
    <col min="4" max="4" width="15.421875" style="90" bestFit="1" customWidth="1"/>
    <col min="5" max="5" width="12.7109375" style="90" customWidth="1"/>
    <col min="6" max="6" width="20.57421875" style="90" bestFit="1" customWidth="1"/>
    <col min="7" max="7" width="24.57421875" style="90" customWidth="1"/>
    <col min="8" max="8" width="9.140625" style="90" customWidth="1"/>
    <col min="9" max="9" width="41.28125" style="90" bestFit="1" customWidth="1"/>
    <col min="10" max="10" width="11.28125" style="90" bestFit="1" customWidth="1"/>
    <col min="11" max="16384" width="9.140625" style="90" customWidth="1"/>
  </cols>
  <sheetData>
    <row r="1" spans="1:6" s="576" customFormat="1" ht="15">
      <c r="A1" s="575" t="s">
        <v>401</v>
      </c>
      <c r="C1" s="577"/>
      <c r="D1" s="577"/>
      <c r="E1" s="577"/>
      <c r="F1" s="577"/>
    </row>
    <row r="2" spans="1:6" ht="18">
      <c r="A2" s="296"/>
      <c r="B2" s="297"/>
      <c r="C2" s="96"/>
      <c r="D2" s="96"/>
      <c r="E2" s="96"/>
      <c r="F2" s="96"/>
    </row>
    <row r="3" spans="1:6" ht="18">
      <c r="A3" s="296"/>
      <c r="B3" s="297"/>
      <c r="C3" s="96"/>
      <c r="D3" s="96"/>
      <c r="E3" s="96"/>
      <c r="F3" s="96"/>
    </row>
    <row r="4" spans="1:6" ht="15">
      <c r="A4" s="296"/>
      <c r="B4" s="352" t="s">
        <v>172</v>
      </c>
      <c r="C4" s="96"/>
      <c r="D4" s="96"/>
      <c r="E4" s="96"/>
      <c r="F4" s="96"/>
    </row>
    <row r="5" spans="1:6" ht="18">
      <c r="A5" s="84"/>
      <c r="B5" s="84"/>
      <c r="C5" s="96"/>
      <c r="D5" s="84"/>
      <c r="E5" s="84"/>
      <c r="F5" s="295"/>
    </row>
    <row r="6" spans="1:6" ht="15.75">
      <c r="A6" s="302" t="s">
        <v>121</v>
      </c>
      <c r="B6" s="129" t="s">
        <v>8</v>
      </c>
      <c r="C6" s="165"/>
      <c r="D6" s="334" t="s">
        <v>122</v>
      </c>
      <c r="E6" s="334" t="s">
        <v>123</v>
      </c>
      <c r="F6" s="335" t="s">
        <v>124</v>
      </c>
    </row>
    <row r="7" spans="1:6" ht="12.75">
      <c r="A7" s="314"/>
      <c r="B7" s="126" t="s">
        <v>9</v>
      </c>
      <c r="C7" s="127" t="s">
        <v>153</v>
      </c>
      <c r="D7" s="128"/>
      <c r="E7" s="128"/>
      <c r="F7" s="322"/>
    </row>
    <row r="8" spans="1:7" ht="12.75">
      <c r="A8" s="316">
        <v>5121</v>
      </c>
      <c r="B8" s="317" t="s">
        <v>125</v>
      </c>
      <c r="C8" s="318"/>
      <c r="D8" s="319"/>
      <c r="E8" s="320"/>
      <c r="F8" s="321">
        <v>100000</v>
      </c>
      <c r="G8" s="125"/>
    </row>
    <row r="9" spans="1:7" ht="12.75">
      <c r="A9" s="154">
        <v>51241</v>
      </c>
      <c r="B9" s="136" t="s">
        <v>126</v>
      </c>
      <c r="C9" s="108"/>
      <c r="D9" s="310"/>
      <c r="E9" s="137"/>
      <c r="F9" s="309"/>
      <c r="G9" s="125"/>
    </row>
    <row r="10" spans="1:6" ht="12.75">
      <c r="A10" s="154">
        <v>51242</v>
      </c>
      <c r="B10" s="136" t="s">
        <v>127</v>
      </c>
      <c r="C10" s="108"/>
      <c r="D10" s="137"/>
      <c r="E10" s="137"/>
      <c r="F10" s="309"/>
    </row>
    <row r="11" spans="1:7" ht="12.75" hidden="1">
      <c r="A11" s="311"/>
      <c r="B11" s="132" t="s">
        <v>128</v>
      </c>
      <c r="C11" s="312"/>
      <c r="D11" s="306"/>
      <c r="E11" s="306"/>
      <c r="F11" s="313">
        <f>SUM(F8:F10)</f>
        <v>100000</v>
      </c>
      <c r="G11" s="125"/>
    </row>
    <row r="12" spans="1:7" ht="12.75" hidden="1">
      <c r="A12" s="154">
        <v>5311</v>
      </c>
      <c r="B12" s="136" t="s">
        <v>129</v>
      </c>
      <c r="C12" s="157"/>
      <c r="D12" s="104"/>
      <c r="E12" s="104"/>
      <c r="F12" s="309"/>
      <c r="G12" s="125"/>
    </row>
    <row r="13" spans="1:6" ht="12.75" hidden="1">
      <c r="A13" s="154">
        <v>5314</v>
      </c>
      <c r="B13" s="136" t="s">
        <v>140</v>
      </c>
      <c r="C13" s="157"/>
      <c r="D13" s="308"/>
      <c r="E13" s="104"/>
      <c r="F13" s="309"/>
    </row>
    <row r="14" spans="1:6" ht="12.75" hidden="1">
      <c r="A14" s="154">
        <v>53141</v>
      </c>
      <c r="B14" s="136" t="s">
        <v>141</v>
      </c>
      <c r="C14" s="157"/>
      <c r="D14" s="308"/>
      <c r="E14" s="308"/>
      <c r="F14" s="309"/>
    </row>
    <row r="15" spans="1:6" ht="12.75">
      <c r="A15" s="314"/>
      <c r="B15" s="359" t="s">
        <v>128</v>
      </c>
      <c r="C15" s="127"/>
      <c r="D15" s="128"/>
      <c r="E15" s="128"/>
      <c r="F15" s="315">
        <f>SUM(F11:F12)</f>
        <v>100000</v>
      </c>
    </row>
    <row r="16" spans="1:6" ht="12.75" hidden="1">
      <c r="A16" s="94"/>
      <c r="B16" s="95"/>
      <c r="C16" s="95"/>
      <c r="D16" s="85"/>
      <c r="E16" s="86"/>
      <c r="F16" s="85"/>
    </row>
    <row r="17" spans="1:6" ht="12.75" hidden="1">
      <c r="A17" s="94"/>
      <c r="B17" s="99"/>
      <c r="C17" s="95"/>
      <c r="D17" s="85"/>
      <c r="E17" s="86"/>
      <c r="F17" s="191"/>
    </row>
    <row r="18" spans="1:6" ht="15.75" hidden="1">
      <c r="A18" s="302" t="s">
        <v>121</v>
      </c>
      <c r="B18" s="129" t="s">
        <v>8</v>
      </c>
      <c r="C18" s="165"/>
      <c r="D18" s="334" t="s">
        <v>122</v>
      </c>
      <c r="E18" s="334" t="s">
        <v>123</v>
      </c>
      <c r="F18" s="335" t="s">
        <v>124</v>
      </c>
    </row>
    <row r="19" spans="1:6" ht="12.75" hidden="1">
      <c r="A19" s="179" t="s">
        <v>16</v>
      </c>
      <c r="C19" s="157"/>
      <c r="D19" s="104"/>
      <c r="E19" s="104"/>
      <c r="F19" s="323"/>
    </row>
    <row r="20" spans="1:6" ht="12.75" hidden="1">
      <c r="A20" s="154"/>
      <c r="B20" s="522" t="s">
        <v>17</v>
      </c>
      <c r="C20" s="139" t="s">
        <v>154</v>
      </c>
      <c r="D20" s="137"/>
      <c r="E20" s="137"/>
      <c r="F20" s="323"/>
    </row>
    <row r="21" spans="1:6" s="123" customFormat="1" ht="12.75" hidden="1">
      <c r="A21" s="528"/>
      <c r="B21" s="531" t="s">
        <v>372</v>
      </c>
      <c r="C21" s="529"/>
      <c r="D21" s="526"/>
      <c r="E21" s="526"/>
      <c r="F21" s="527"/>
    </row>
    <row r="22" spans="1:6" s="123" customFormat="1" ht="12.75" hidden="1">
      <c r="A22" s="528"/>
      <c r="B22" s="531" t="s">
        <v>373</v>
      </c>
      <c r="C22" s="529"/>
      <c r="D22" s="526"/>
      <c r="E22" s="526"/>
      <c r="F22" s="527"/>
    </row>
    <row r="23" spans="1:6" s="123" customFormat="1" ht="12.75" hidden="1">
      <c r="A23" s="528"/>
      <c r="B23" s="531" t="s">
        <v>374</v>
      </c>
      <c r="C23" s="529"/>
      <c r="D23" s="526"/>
      <c r="E23" s="526"/>
      <c r="F23" s="527"/>
    </row>
    <row r="24" spans="1:6" s="123" customFormat="1" ht="12.75" hidden="1">
      <c r="A24" s="528"/>
      <c r="B24" s="531" t="s">
        <v>375</v>
      </c>
      <c r="C24" s="529"/>
      <c r="D24" s="526"/>
      <c r="E24" s="526"/>
      <c r="F24" s="527"/>
    </row>
    <row r="25" spans="1:6" s="123" customFormat="1" ht="12.75" hidden="1">
      <c r="A25" s="528"/>
      <c r="B25" s="531" t="s">
        <v>376</v>
      </c>
      <c r="C25" s="529"/>
      <c r="D25" s="526"/>
      <c r="E25" s="526"/>
      <c r="F25" s="527"/>
    </row>
    <row r="26" spans="1:6" s="123" customFormat="1" ht="12.75" hidden="1">
      <c r="A26" s="528"/>
      <c r="B26" s="531" t="s">
        <v>377</v>
      </c>
      <c r="C26" s="529"/>
      <c r="D26" s="526"/>
      <c r="E26" s="526"/>
      <c r="F26" s="527"/>
    </row>
    <row r="27" spans="1:6" ht="12.75" hidden="1">
      <c r="A27" s="521"/>
      <c r="B27" s="530" t="s">
        <v>378</v>
      </c>
      <c r="C27" s="523"/>
      <c r="D27" s="524"/>
      <c r="E27" s="524"/>
      <c r="F27" s="525"/>
    </row>
    <row r="28" spans="1:6" ht="13.5" hidden="1" thickBot="1">
      <c r="A28" s="324"/>
      <c r="B28" s="182" t="s">
        <v>120</v>
      </c>
      <c r="C28" s="183"/>
      <c r="D28" s="325"/>
      <c r="E28" s="325"/>
      <c r="F28" s="326">
        <f>SUM(F21:F27)</f>
        <v>0</v>
      </c>
    </row>
    <row r="29" spans="1:6" ht="12.75" hidden="1">
      <c r="A29" s="99"/>
      <c r="B29" s="99"/>
      <c r="C29" s="100"/>
      <c r="D29" s="87"/>
      <c r="E29" s="87"/>
      <c r="F29" s="191"/>
    </row>
    <row r="30" spans="1:6" ht="13.5" hidden="1" thickBot="1">
      <c r="A30" s="99"/>
      <c r="B30" s="99"/>
      <c r="C30" s="100"/>
      <c r="D30" s="87"/>
      <c r="E30" s="87"/>
      <c r="F30" s="191"/>
    </row>
    <row r="31" spans="1:6" ht="15.75" hidden="1">
      <c r="A31" s="327" t="s">
        <v>121</v>
      </c>
      <c r="B31" s="129" t="s">
        <v>8</v>
      </c>
      <c r="C31" s="165"/>
      <c r="D31" s="303"/>
      <c r="E31" s="303"/>
      <c r="F31" s="335" t="s">
        <v>124</v>
      </c>
    </row>
    <row r="32" spans="1:6" ht="12.75" hidden="1">
      <c r="A32" s="132" t="s">
        <v>16</v>
      </c>
      <c r="B32" s="178"/>
      <c r="C32" s="312"/>
      <c r="D32" s="306"/>
      <c r="E32" s="306"/>
      <c r="F32" s="328"/>
    </row>
    <row r="33" spans="1:6" ht="12.75" hidden="1">
      <c r="A33" s="156" t="s">
        <v>18</v>
      </c>
      <c r="B33" s="179"/>
      <c r="C33" s="139" t="s">
        <v>158</v>
      </c>
      <c r="D33" s="140"/>
      <c r="E33" s="140"/>
      <c r="F33" s="333"/>
    </row>
    <row r="34" spans="1:6" ht="12.75" hidden="1">
      <c r="A34" s="154"/>
      <c r="B34" s="136" t="s">
        <v>130</v>
      </c>
      <c r="C34" s="108"/>
      <c r="D34" s="137"/>
      <c r="E34" s="137"/>
      <c r="F34" s="329"/>
    </row>
    <row r="35" spans="1:6" ht="12.75" hidden="1">
      <c r="A35" s="154"/>
      <c r="B35" s="534" t="s">
        <v>137</v>
      </c>
      <c r="C35" s="108"/>
      <c r="D35" s="137"/>
      <c r="E35" s="137"/>
      <c r="F35" s="309"/>
    </row>
    <row r="36" spans="1:6" ht="12.75" hidden="1">
      <c r="A36" s="532"/>
      <c r="B36" s="136" t="s">
        <v>311</v>
      </c>
      <c r="C36" s="533"/>
      <c r="D36" s="137"/>
      <c r="E36" s="137"/>
      <c r="F36" s="309"/>
    </row>
    <row r="37" spans="1:6" ht="12.75" hidden="1">
      <c r="A37" s="154"/>
      <c r="B37" s="317" t="s">
        <v>356</v>
      </c>
      <c r="C37" s="108"/>
      <c r="D37" s="137"/>
      <c r="E37" s="137"/>
      <c r="F37" s="309"/>
    </row>
    <row r="38" spans="1:6" ht="12.75" hidden="1">
      <c r="A38" s="154"/>
      <c r="B38" s="317" t="s">
        <v>321</v>
      </c>
      <c r="C38" s="108"/>
      <c r="D38" s="137"/>
      <c r="E38" s="137"/>
      <c r="F38" s="309"/>
    </row>
    <row r="39" spans="1:6" ht="12.75" hidden="1">
      <c r="A39" s="154"/>
      <c r="B39" s="317" t="s">
        <v>312</v>
      </c>
      <c r="C39" s="108"/>
      <c r="D39" s="137"/>
      <c r="E39" s="137"/>
      <c r="F39" s="309"/>
    </row>
    <row r="40" spans="1:6" ht="12.75" hidden="1">
      <c r="A40" s="154"/>
      <c r="B40" s="136" t="s">
        <v>313</v>
      </c>
      <c r="C40" s="108"/>
      <c r="D40" s="137"/>
      <c r="E40" s="137"/>
      <c r="F40" s="309"/>
    </row>
    <row r="41" spans="1:6" ht="13.5" hidden="1" thickBot="1">
      <c r="A41" s="324"/>
      <c r="B41" s="331" t="s">
        <v>128</v>
      </c>
      <c r="C41" s="183"/>
      <c r="D41" s="325"/>
      <c r="E41" s="325"/>
      <c r="F41" s="332">
        <f>SUM(F34:F40)</f>
        <v>0</v>
      </c>
    </row>
    <row r="42" spans="1:6" ht="12.75" hidden="1">
      <c r="A42" s="101"/>
      <c r="B42" s="101"/>
      <c r="C42" s="102"/>
      <c r="D42" s="88"/>
      <c r="E42" s="88"/>
      <c r="F42" s="298"/>
    </row>
    <row r="43" spans="1:6" ht="12.75" hidden="1">
      <c r="A43" s="99"/>
      <c r="B43" s="99"/>
      <c r="C43" s="100"/>
      <c r="D43" s="87"/>
      <c r="E43" s="87"/>
      <c r="F43" s="191"/>
    </row>
    <row r="44" spans="1:6" ht="15.75" hidden="1">
      <c r="A44" s="302" t="s">
        <v>121</v>
      </c>
      <c r="B44" s="129" t="s">
        <v>8</v>
      </c>
      <c r="C44" s="165"/>
      <c r="D44" s="303"/>
      <c r="E44" s="303"/>
      <c r="F44" s="335" t="s">
        <v>124</v>
      </c>
    </row>
    <row r="45" spans="1:6" ht="15.75" hidden="1">
      <c r="A45" s="337"/>
      <c r="B45" s="338" t="s">
        <v>24</v>
      </c>
      <c r="C45" s="344" t="s">
        <v>155</v>
      </c>
      <c r="D45" s="339"/>
      <c r="E45" s="339"/>
      <c r="F45" s="340"/>
    </row>
    <row r="46" spans="1:6" s="123" customFormat="1" ht="12.75" hidden="1">
      <c r="A46" s="156"/>
      <c r="B46" s="180" t="s">
        <v>167</v>
      </c>
      <c r="C46" s="180"/>
      <c r="D46" s="104"/>
      <c r="E46" s="104"/>
      <c r="F46" s="336"/>
    </row>
    <row r="47" spans="1:6" s="123" customFormat="1" ht="12.75" hidden="1">
      <c r="A47" s="156"/>
      <c r="B47" s="180" t="s">
        <v>168</v>
      </c>
      <c r="C47" s="180"/>
      <c r="D47" s="104"/>
      <c r="E47" s="104"/>
      <c r="F47" s="336"/>
    </row>
    <row r="48" spans="1:6" s="123" customFormat="1" ht="12.75" hidden="1">
      <c r="A48" s="156"/>
      <c r="B48" s="180" t="s">
        <v>169</v>
      </c>
      <c r="C48" s="180"/>
      <c r="D48" s="104"/>
      <c r="E48" s="104"/>
      <c r="F48" s="547"/>
    </row>
    <row r="49" spans="1:7" ht="12.75" hidden="1">
      <c r="A49" s="314"/>
      <c r="B49" s="126" t="s">
        <v>128</v>
      </c>
      <c r="C49" s="127"/>
      <c r="D49" s="128"/>
      <c r="E49" s="128"/>
      <c r="F49" s="315">
        <f>SUM(F48)</f>
        <v>0</v>
      </c>
      <c r="G49" s="125"/>
    </row>
    <row r="50" spans="1:6" ht="12.75" hidden="1">
      <c r="A50" s="92"/>
      <c r="B50" s="92"/>
      <c r="C50" s="93"/>
      <c r="D50" s="89"/>
      <c r="E50" s="89"/>
      <c r="F50" s="299"/>
    </row>
    <row r="51" spans="1:6" ht="15.75" hidden="1">
      <c r="A51" s="120"/>
      <c r="B51" s="120"/>
      <c r="C51" s="351"/>
      <c r="D51" s="122"/>
      <c r="E51" s="122"/>
      <c r="F51" s="300"/>
    </row>
    <row r="52" spans="1:6" ht="15.75" hidden="1">
      <c r="A52" s="341" t="s">
        <v>35</v>
      </c>
      <c r="B52" s="129" t="s">
        <v>33</v>
      </c>
      <c r="C52" s="130"/>
      <c r="D52" s="131"/>
      <c r="E52" s="131"/>
      <c r="F52" s="335" t="s">
        <v>124</v>
      </c>
    </row>
    <row r="53" spans="1:6" s="538" customFormat="1" ht="15" hidden="1">
      <c r="A53" s="154"/>
      <c r="B53" s="136" t="s">
        <v>316</v>
      </c>
      <c r="C53" s="108"/>
      <c r="D53" s="537"/>
      <c r="E53" s="537"/>
      <c r="F53" s="309"/>
    </row>
    <row r="54" spans="1:6" ht="15.75" hidden="1">
      <c r="A54" s="343"/>
      <c r="B54" s="103"/>
      <c r="C54" s="107"/>
      <c r="D54" s="106"/>
      <c r="E54" s="106"/>
      <c r="F54" s="323"/>
    </row>
    <row r="55" spans="1:6" ht="15.75" hidden="1">
      <c r="A55" s="343"/>
      <c r="B55" s="103"/>
      <c r="C55" s="107"/>
      <c r="D55" s="106"/>
      <c r="E55" s="106"/>
      <c r="F55" s="323"/>
    </row>
    <row r="56" spans="1:6" ht="12.75" hidden="1">
      <c r="A56" s="342"/>
      <c r="B56" s="133" t="s">
        <v>134</v>
      </c>
      <c r="C56" s="134"/>
      <c r="D56" s="135"/>
      <c r="E56" s="135"/>
      <c r="F56" s="315">
        <f>SUM(F53:F55)</f>
        <v>0</v>
      </c>
    </row>
    <row r="57" spans="1:6" ht="12.75" customHeight="1" hidden="1">
      <c r="A57" s="109"/>
      <c r="B57" s="109"/>
      <c r="C57" s="110"/>
      <c r="D57" s="105"/>
      <c r="E57" s="105"/>
      <c r="F57" s="142"/>
    </row>
    <row r="58" spans="1:6" ht="15.75" hidden="1">
      <c r="A58" s="302" t="s">
        <v>121</v>
      </c>
      <c r="B58" s="129" t="s">
        <v>43</v>
      </c>
      <c r="C58" s="146" t="s">
        <v>160</v>
      </c>
      <c r="D58" s="345" t="s">
        <v>131</v>
      </c>
      <c r="E58" s="345" t="s">
        <v>132</v>
      </c>
      <c r="F58" s="346" t="s">
        <v>133</v>
      </c>
    </row>
    <row r="59" spans="1:6" ht="12.75" hidden="1">
      <c r="A59" s="154"/>
      <c r="B59" s="103" t="s">
        <v>44</v>
      </c>
      <c r="C59" s="108"/>
      <c r="D59" s="137"/>
      <c r="E59" s="137"/>
      <c r="F59" s="309">
        <f>+D59+E59</f>
        <v>0</v>
      </c>
    </row>
    <row r="60" spans="1:7" ht="12.75" hidden="1">
      <c r="A60" s="154">
        <v>213</v>
      </c>
      <c r="B60" s="103" t="s">
        <v>165</v>
      </c>
      <c r="C60" s="108"/>
      <c r="D60" s="137"/>
      <c r="E60" s="137"/>
      <c r="F60" s="309">
        <f>+D60+E60</f>
        <v>0</v>
      </c>
      <c r="G60" s="173"/>
    </row>
    <row r="61" spans="1:6" ht="12.75" hidden="1">
      <c r="A61" s="154"/>
      <c r="B61" s="103" t="s">
        <v>166</v>
      </c>
      <c r="C61" s="108"/>
      <c r="D61" s="137"/>
      <c r="E61" s="137"/>
      <c r="F61" s="309">
        <f>+D61+E61</f>
        <v>0</v>
      </c>
    </row>
    <row r="62" spans="1:7" ht="12.75" hidden="1">
      <c r="A62" s="154"/>
      <c r="B62" s="103" t="s">
        <v>170</v>
      </c>
      <c r="C62" s="108"/>
      <c r="D62" s="137"/>
      <c r="E62" s="137"/>
      <c r="F62" s="309">
        <f>+D62+E62</f>
        <v>0</v>
      </c>
      <c r="G62" s="173"/>
    </row>
    <row r="63" spans="1:7" ht="12.75" hidden="1">
      <c r="A63" s="347"/>
      <c r="B63" s="133" t="s">
        <v>134</v>
      </c>
      <c r="C63" s="348"/>
      <c r="D63" s="128">
        <f>SUM(D59:D62)</f>
        <v>0</v>
      </c>
      <c r="E63" s="128">
        <f>SUM(E59:E62)</f>
        <v>0</v>
      </c>
      <c r="F63" s="315">
        <f>SUM(F59:F62)</f>
        <v>0</v>
      </c>
      <c r="G63" s="173"/>
    </row>
    <row r="64" spans="1:7" ht="12.75" hidden="1">
      <c r="A64" s="111"/>
      <c r="B64" s="112"/>
      <c r="C64" s="113"/>
      <c r="D64" s="89"/>
      <c r="E64" s="89"/>
      <c r="F64" s="89"/>
      <c r="G64" s="173"/>
    </row>
    <row r="65" spans="1:7" ht="12.75" hidden="1">
      <c r="A65" s="99"/>
      <c r="B65" s="181"/>
      <c r="C65" s="100"/>
      <c r="D65" s="85"/>
      <c r="E65" s="85"/>
      <c r="F65" s="85"/>
      <c r="G65" s="173"/>
    </row>
    <row r="66" spans="1:6" ht="15.75" hidden="1">
      <c r="A66" s="302" t="s">
        <v>121</v>
      </c>
      <c r="B66" s="129" t="s">
        <v>48</v>
      </c>
      <c r="C66" s="146" t="s">
        <v>171</v>
      </c>
      <c r="D66" s="303"/>
      <c r="E66" s="303"/>
      <c r="F66" s="335" t="s">
        <v>124</v>
      </c>
    </row>
    <row r="67" spans="1:6" ht="12.75" hidden="1">
      <c r="A67" s="154"/>
      <c r="B67" s="536" t="s">
        <v>314</v>
      </c>
      <c r="C67" s="108"/>
      <c r="D67" s="137"/>
      <c r="E67" s="137"/>
      <c r="F67" s="535">
        <v>0</v>
      </c>
    </row>
    <row r="68" spans="1:6" ht="12.75" hidden="1">
      <c r="A68" s="154"/>
      <c r="B68" s="536" t="s">
        <v>315</v>
      </c>
      <c r="C68" s="108"/>
      <c r="D68" s="137"/>
      <c r="E68" s="137"/>
      <c r="F68" s="535">
        <f>D68+E68</f>
        <v>0</v>
      </c>
    </row>
    <row r="69" spans="1:7" ht="12.75" hidden="1">
      <c r="A69" s="342"/>
      <c r="B69" s="133" t="s">
        <v>134</v>
      </c>
      <c r="C69" s="134"/>
      <c r="D69" s="128">
        <f>SUM(D67:D68)</f>
        <v>0</v>
      </c>
      <c r="E69" s="128">
        <f>SUM(E67:E68)</f>
        <v>0</v>
      </c>
      <c r="F69" s="128">
        <f>SUM(F67:F68)</f>
        <v>0</v>
      </c>
      <c r="G69" s="173"/>
    </row>
    <row r="70" spans="1:7" s="96" customFormat="1" ht="12.75">
      <c r="A70" s="181"/>
      <c r="B70" s="181"/>
      <c r="C70" s="184"/>
      <c r="D70" s="85"/>
      <c r="E70" s="85"/>
      <c r="F70" s="152"/>
      <c r="G70" s="190"/>
    </row>
    <row r="71" spans="1:7" s="96" customFormat="1" ht="12.75">
      <c r="A71" s="181"/>
      <c r="B71" s="181"/>
      <c r="C71" s="184"/>
      <c r="D71" s="85"/>
      <c r="E71" s="85"/>
      <c r="F71" s="152"/>
      <c r="G71" s="190"/>
    </row>
    <row r="72" spans="1:7" s="96" customFormat="1" ht="15">
      <c r="A72" s="181"/>
      <c r="B72" s="352" t="s">
        <v>173</v>
      </c>
      <c r="C72" s="184"/>
      <c r="D72" s="85"/>
      <c r="E72" s="85"/>
      <c r="F72" s="152"/>
      <c r="G72" s="190"/>
    </row>
    <row r="73" spans="1:7" ht="18" hidden="1">
      <c r="A73" s="114"/>
      <c r="B73" s="114"/>
      <c r="C73" s="115"/>
      <c r="D73" s="116"/>
      <c r="E73" s="116"/>
      <c r="F73" s="300"/>
      <c r="G73" s="173"/>
    </row>
    <row r="74" spans="1:6" ht="15.75" hidden="1">
      <c r="A74" s="302" t="s">
        <v>121</v>
      </c>
      <c r="B74" s="129" t="s">
        <v>58</v>
      </c>
      <c r="C74" s="146"/>
      <c r="D74" s="131"/>
      <c r="E74" s="131"/>
      <c r="F74" s="335" t="s">
        <v>124</v>
      </c>
    </row>
    <row r="75" spans="1:6" ht="12.75" hidden="1">
      <c r="A75" s="343"/>
      <c r="B75" s="179" t="s">
        <v>64</v>
      </c>
      <c r="C75" s="157"/>
      <c r="D75" s="353"/>
      <c r="E75" s="353"/>
      <c r="F75" s="354"/>
    </row>
    <row r="76" spans="1:6" ht="12.75" hidden="1">
      <c r="A76" s="154">
        <v>401</v>
      </c>
      <c r="B76" s="136" t="s">
        <v>1</v>
      </c>
      <c r="C76" s="139" t="s">
        <v>174</v>
      </c>
      <c r="D76" s="140"/>
      <c r="E76" s="140"/>
      <c r="F76" s="355"/>
    </row>
    <row r="77" spans="1:6" ht="12.75" hidden="1">
      <c r="A77" s="154">
        <v>403</v>
      </c>
      <c r="B77" s="136" t="s">
        <v>317</v>
      </c>
      <c r="C77" s="139" t="s">
        <v>174</v>
      </c>
      <c r="D77" s="140"/>
      <c r="E77" s="140"/>
      <c r="F77" s="355"/>
    </row>
    <row r="78" spans="1:6" ht="12.75" hidden="1">
      <c r="A78" s="342"/>
      <c r="B78" s="133" t="s">
        <v>134</v>
      </c>
      <c r="C78" s="134"/>
      <c r="D78" s="128"/>
      <c r="E78" s="128"/>
      <c r="F78" s="349">
        <f>SUM(F76:F77)</f>
        <v>0</v>
      </c>
    </row>
    <row r="79" spans="1:6" ht="12.75" hidden="1">
      <c r="A79" s="539"/>
      <c r="B79" s="540"/>
      <c r="C79" s="541"/>
      <c r="D79" s="542"/>
      <c r="E79" s="542"/>
      <c r="F79" s="543"/>
    </row>
    <row r="80" spans="1:6" ht="12.75">
      <c r="A80" s="539"/>
      <c r="B80" s="540"/>
      <c r="C80" s="541"/>
      <c r="D80" s="542"/>
      <c r="E80" s="542"/>
      <c r="F80" s="543"/>
    </row>
    <row r="81" spans="1:6" ht="15.75">
      <c r="A81" s="302" t="s">
        <v>121</v>
      </c>
      <c r="B81" s="129" t="s">
        <v>58</v>
      </c>
      <c r="C81" s="146"/>
      <c r="D81" s="356"/>
      <c r="E81" s="356"/>
      <c r="F81" s="335" t="s">
        <v>124</v>
      </c>
    </row>
    <row r="82" spans="1:6" ht="14.25">
      <c r="A82" s="357"/>
      <c r="B82" s="132" t="s">
        <v>64</v>
      </c>
      <c r="C82" s="312"/>
      <c r="D82" s="358"/>
      <c r="E82" s="358"/>
      <c r="F82" s="307"/>
    </row>
    <row r="83" spans="1:6" ht="12.75" hidden="1">
      <c r="A83" s="532"/>
      <c r="B83" s="553"/>
      <c r="C83" s="139" t="s">
        <v>175</v>
      </c>
      <c r="D83" s="137"/>
      <c r="E83" s="137"/>
      <c r="F83" s="323"/>
    </row>
    <row r="84" spans="1:6" ht="12.75">
      <c r="A84" s="154">
        <v>421</v>
      </c>
      <c r="B84" s="317" t="s">
        <v>318</v>
      </c>
      <c r="C84" s="108"/>
      <c r="D84" s="137"/>
      <c r="E84" s="137"/>
      <c r="F84" s="309">
        <v>734554</v>
      </c>
    </row>
    <row r="85" spans="1:6" ht="12.75">
      <c r="A85" s="342"/>
      <c r="B85" s="133" t="s">
        <v>134</v>
      </c>
      <c r="C85" s="134"/>
      <c r="D85" s="128"/>
      <c r="E85" s="128"/>
      <c r="F85" s="349">
        <f>SUM(F84)</f>
        <v>734554</v>
      </c>
    </row>
    <row r="86" spans="1:6" ht="12.75" hidden="1">
      <c r="A86" s="539"/>
      <c r="B86" s="540"/>
      <c r="C86" s="541"/>
      <c r="D86" s="542"/>
      <c r="E86" s="542"/>
      <c r="F86" s="543"/>
    </row>
    <row r="87" spans="1:6" ht="12.75" hidden="1">
      <c r="A87" s="539"/>
      <c r="B87" s="540"/>
      <c r="C87" s="541"/>
      <c r="D87" s="542"/>
      <c r="E87" s="542"/>
      <c r="F87" s="543"/>
    </row>
    <row r="88" spans="1:6" ht="12.75">
      <c r="A88" s="539"/>
      <c r="B88" s="540"/>
      <c r="C88" s="541"/>
      <c r="D88" s="542"/>
      <c r="E88" s="542"/>
      <c r="F88" s="543"/>
    </row>
    <row r="89" spans="1:6" ht="15.75">
      <c r="A89" s="302" t="s">
        <v>121</v>
      </c>
      <c r="B89" s="129" t="s">
        <v>58</v>
      </c>
      <c r="C89" s="146"/>
      <c r="D89" s="356"/>
      <c r="E89" s="356"/>
      <c r="F89" s="335" t="s">
        <v>124</v>
      </c>
    </row>
    <row r="90" spans="1:6" ht="14.25">
      <c r="A90" s="357"/>
      <c r="B90" s="132" t="s">
        <v>64</v>
      </c>
      <c r="C90" s="312"/>
      <c r="D90" s="358"/>
      <c r="E90" s="358"/>
      <c r="F90" s="307"/>
    </row>
    <row r="91" spans="1:6" ht="12.75">
      <c r="A91" s="154"/>
      <c r="B91" s="138" t="s">
        <v>66</v>
      </c>
      <c r="C91" s="139" t="s">
        <v>175</v>
      </c>
      <c r="D91" s="137"/>
      <c r="E91" s="137"/>
      <c r="F91" s="323"/>
    </row>
    <row r="92" spans="1:6" ht="12.75">
      <c r="A92" s="154">
        <v>431</v>
      </c>
      <c r="B92" s="136" t="s">
        <v>135</v>
      </c>
      <c r="C92" s="108"/>
      <c r="D92" s="137"/>
      <c r="E92" s="137"/>
      <c r="F92" s="309">
        <v>85728</v>
      </c>
    </row>
    <row r="93" spans="1:6" ht="12.75">
      <c r="A93" s="154">
        <v>442</v>
      </c>
      <c r="B93" s="136" t="s">
        <v>136</v>
      </c>
      <c r="C93" s="108"/>
      <c r="D93" s="137"/>
      <c r="E93" s="137"/>
      <c r="F93" s="309">
        <v>21100</v>
      </c>
    </row>
    <row r="94" spans="1:6" ht="12.75" hidden="1">
      <c r="A94" s="154">
        <v>442</v>
      </c>
      <c r="B94" s="136" t="s">
        <v>142</v>
      </c>
      <c r="C94" s="108"/>
      <c r="D94" s="137"/>
      <c r="E94" s="107"/>
      <c r="F94" s="309"/>
    </row>
    <row r="95" spans="1:6" ht="12.75">
      <c r="A95" s="342"/>
      <c r="B95" s="133" t="s">
        <v>134</v>
      </c>
      <c r="C95" s="134"/>
      <c r="D95" s="128"/>
      <c r="E95" s="128"/>
      <c r="F95" s="349">
        <f>SUM(F92:F94)</f>
        <v>106828</v>
      </c>
    </row>
    <row r="96" spans="1:6" ht="12.75">
      <c r="A96" s="112"/>
      <c r="B96" s="112"/>
      <c r="C96" s="360"/>
      <c r="D96" s="361"/>
      <c r="E96" s="362"/>
      <c r="F96" s="89"/>
    </row>
    <row r="97" spans="1:6" ht="12.75">
      <c r="A97" s="187"/>
      <c r="B97" s="187"/>
      <c r="C97" s="350"/>
      <c r="D97" s="363"/>
      <c r="E97" s="188"/>
      <c r="F97" s="189"/>
    </row>
    <row r="98" spans="1:6" ht="15.75">
      <c r="A98" s="302" t="s">
        <v>121</v>
      </c>
      <c r="B98" s="129" t="s">
        <v>58</v>
      </c>
      <c r="C98" s="146"/>
      <c r="D98" s="131"/>
      <c r="E98" s="131"/>
      <c r="F98" s="335" t="s">
        <v>124</v>
      </c>
    </row>
    <row r="99" spans="1:6" ht="12.75">
      <c r="A99" s="343"/>
      <c r="B99" s="179" t="s">
        <v>67</v>
      </c>
      <c r="C99" s="157"/>
      <c r="D99" s="353"/>
      <c r="E99" s="353"/>
      <c r="F99" s="354"/>
    </row>
    <row r="100" spans="1:6" ht="12.75">
      <c r="A100" s="154"/>
      <c r="B100" s="136" t="s">
        <v>391</v>
      </c>
      <c r="C100" s="139" t="s">
        <v>176</v>
      </c>
      <c r="D100" s="137"/>
      <c r="E100" s="140"/>
      <c r="F100" s="323">
        <v>318589</v>
      </c>
    </row>
    <row r="101" spans="1:6" ht="12.75">
      <c r="A101" s="154"/>
      <c r="B101" s="136" t="s">
        <v>392</v>
      </c>
      <c r="C101" s="139" t="s">
        <v>176</v>
      </c>
      <c r="D101" s="137"/>
      <c r="E101" s="140"/>
      <c r="F101" s="323">
        <v>402190</v>
      </c>
    </row>
    <row r="102" spans="1:6" ht="12.75" hidden="1">
      <c r="A102" s="154"/>
      <c r="B102" s="136" t="s">
        <v>379</v>
      </c>
      <c r="C102" s="139" t="s">
        <v>176</v>
      </c>
      <c r="D102" s="137"/>
      <c r="E102" s="140"/>
      <c r="F102" s="323"/>
    </row>
    <row r="103" spans="1:6" ht="12.75" hidden="1">
      <c r="A103" s="154"/>
      <c r="B103" s="136" t="s">
        <v>380</v>
      </c>
      <c r="C103" s="139" t="s">
        <v>176</v>
      </c>
      <c r="D103" s="137"/>
      <c r="E103" s="140"/>
      <c r="F103" s="323"/>
    </row>
    <row r="104" spans="1:6" ht="12.75" hidden="1">
      <c r="A104" s="154"/>
      <c r="B104" s="136" t="s">
        <v>381</v>
      </c>
      <c r="C104" s="139" t="s">
        <v>176</v>
      </c>
      <c r="D104" s="137"/>
      <c r="E104" s="140"/>
      <c r="F104" s="323"/>
    </row>
    <row r="105" spans="1:6" ht="12.75" hidden="1">
      <c r="A105" s="154"/>
      <c r="B105" s="136" t="s">
        <v>382</v>
      </c>
      <c r="C105" s="139" t="s">
        <v>176</v>
      </c>
      <c r="D105" s="137"/>
      <c r="E105" s="140"/>
      <c r="F105" s="323"/>
    </row>
    <row r="106" spans="1:6" ht="12.75" hidden="1">
      <c r="A106" s="154"/>
      <c r="B106" s="136" t="s">
        <v>320</v>
      </c>
      <c r="C106" s="139" t="s">
        <v>176</v>
      </c>
      <c r="D106" s="137"/>
      <c r="E106" s="140"/>
      <c r="F106" s="323"/>
    </row>
    <row r="107" spans="1:6" ht="12.75">
      <c r="A107" s="342"/>
      <c r="B107" s="133" t="s">
        <v>134</v>
      </c>
      <c r="C107" s="134"/>
      <c r="D107" s="128"/>
      <c r="E107" s="128"/>
      <c r="F107" s="349">
        <f>SUM(F100:F106)</f>
        <v>720779</v>
      </c>
    </row>
    <row r="108" spans="1:6" s="96" customFormat="1" ht="12.75" hidden="1">
      <c r="A108" s="99"/>
      <c r="B108" s="99"/>
      <c r="C108" s="100"/>
      <c r="D108" s="87"/>
      <c r="E108" s="185"/>
      <c r="F108" s="191"/>
    </row>
    <row r="109" spans="1:6" s="96" customFormat="1" ht="15.75" hidden="1">
      <c r="A109" s="120"/>
      <c r="B109" s="120"/>
      <c r="C109" s="192"/>
      <c r="D109" s="122"/>
      <c r="E109" s="122"/>
      <c r="F109" s="189"/>
    </row>
    <row r="110" spans="1:6" ht="15.75" hidden="1">
      <c r="A110" s="302" t="s">
        <v>121</v>
      </c>
      <c r="B110" s="129" t="s">
        <v>72</v>
      </c>
      <c r="C110" s="146"/>
      <c r="D110" s="131"/>
      <c r="E110" s="131"/>
      <c r="F110" s="335" t="s">
        <v>124</v>
      </c>
    </row>
    <row r="111" spans="1:6" ht="12.75" hidden="1">
      <c r="A111" s="304"/>
      <c r="B111" s="132" t="s">
        <v>73</v>
      </c>
      <c r="C111" s="364"/>
      <c r="D111" s="306"/>
      <c r="E111" s="306"/>
      <c r="F111" s="307"/>
    </row>
    <row r="112" spans="1:6" ht="12.75" hidden="1">
      <c r="A112" s="154"/>
      <c r="B112" s="136" t="s">
        <v>74</v>
      </c>
      <c r="C112" s="139" t="s">
        <v>177</v>
      </c>
      <c r="D112" s="137"/>
      <c r="E112" s="137"/>
      <c r="F112" s="323"/>
    </row>
    <row r="113" spans="1:6" ht="12.75" hidden="1">
      <c r="A113" s="154">
        <v>163</v>
      </c>
      <c r="B113" s="136" t="s">
        <v>319</v>
      </c>
      <c r="C113" s="108"/>
      <c r="D113" s="137"/>
      <c r="E113" s="137"/>
      <c r="F113" s="323"/>
    </row>
    <row r="114" spans="1:6" ht="14.25" customHeight="1" hidden="1">
      <c r="A114" s="347"/>
      <c r="B114" s="133" t="s">
        <v>134</v>
      </c>
      <c r="C114" s="348"/>
      <c r="D114" s="128">
        <f>SUM(D113:D113)</f>
        <v>0</v>
      </c>
      <c r="E114" s="128">
        <f>SUM(E113:E113)</f>
        <v>0</v>
      </c>
      <c r="F114" s="315">
        <f>SUM(F113)</f>
        <v>0</v>
      </c>
    </row>
    <row r="115" spans="1:6" ht="12.75" hidden="1">
      <c r="A115" s="111"/>
      <c r="B115" s="112"/>
      <c r="C115" s="113"/>
      <c r="D115" s="89"/>
      <c r="E115" s="89"/>
      <c r="F115" s="89"/>
    </row>
    <row r="116" spans="1:6" ht="12.75" hidden="1">
      <c r="A116" s="365"/>
      <c r="B116" s="295"/>
      <c r="C116" s="170"/>
      <c r="D116" s="189"/>
      <c r="E116" s="189"/>
      <c r="F116" s="300"/>
    </row>
    <row r="117" spans="1:6" ht="14.25" hidden="1">
      <c r="A117" s="302" t="s">
        <v>121</v>
      </c>
      <c r="B117" s="145" t="s">
        <v>76</v>
      </c>
      <c r="C117" s="146"/>
      <c r="D117" s="345"/>
      <c r="E117" s="345"/>
      <c r="F117" s="335" t="s">
        <v>124</v>
      </c>
    </row>
    <row r="118" spans="1:6" ht="14.25" customHeight="1" hidden="1">
      <c r="A118" s="357"/>
      <c r="B118" s="368" t="s">
        <v>161</v>
      </c>
      <c r="C118" s="312" t="s">
        <v>156</v>
      </c>
      <c r="D118" s="306"/>
      <c r="E118" s="306"/>
      <c r="F118" s="307"/>
    </row>
    <row r="119" spans="1:6" ht="14.25" customHeight="1" hidden="1">
      <c r="A119" s="366"/>
      <c r="B119" s="136" t="s">
        <v>344</v>
      </c>
      <c r="C119" s="157"/>
      <c r="D119" s="104"/>
      <c r="E119" s="104"/>
      <c r="F119" s="323"/>
    </row>
    <row r="120" spans="1:6" ht="14.25" customHeight="1" hidden="1">
      <c r="A120" s="367"/>
      <c r="B120" s="126" t="s">
        <v>42</v>
      </c>
      <c r="C120" s="127"/>
      <c r="D120" s="128"/>
      <c r="E120" s="128"/>
      <c r="F120" s="315">
        <f>SUM(F119)</f>
        <v>0</v>
      </c>
    </row>
    <row r="121" spans="1:6" ht="15.75" customHeight="1" hidden="1">
      <c r="A121" s="118"/>
      <c r="B121" s="92"/>
      <c r="C121" s="93"/>
      <c r="D121" s="89"/>
      <c r="E121" s="89"/>
      <c r="F121" s="299"/>
    </row>
    <row r="122" spans="1:6" ht="15.75" customHeight="1">
      <c r="A122" s="150"/>
      <c r="B122" s="94"/>
      <c r="C122" s="95"/>
      <c r="D122" s="85"/>
      <c r="E122" s="85"/>
      <c r="F122" s="191"/>
    </row>
    <row r="123" spans="1:6" ht="15.75" customHeight="1">
      <c r="A123" s="150"/>
      <c r="B123" s="352" t="s">
        <v>179</v>
      </c>
      <c r="C123" s="95"/>
      <c r="D123" s="85"/>
      <c r="E123" s="85"/>
      <c r="F123" s="191"/>
    </row>
    <row r="124" spans="1:6" ht="15.75" customHeight="1">
      <c r="A124" s="150"/>
      <c r="B124" s="94"/>
      <c r="C124" s="95"/>
      <c r="D124" s="85"/>
      <c r="E124" s="85"/>
      <c r="F124" s="191"/>
    </row>
    <row r="125" spans="1:6" ht="15.75" hidden="1">
      <c r="A125" s="120"/>
      <c r="B125" s="120"/>
      <c r="C125" s="121"/>
      <c r="D125" s="122"/>
      <c r="E125" s="122"/>
      <c r="F125" s="300"/>
    </row>
    <row r="126" spans="1:6" ht="15.75" hidden="1">
      <c r="A126" s="302" t="s">
        <v>121</v>
      </c>
      <c r="B126" s="164" t="s">
        <v>97</v>
      </c>
      <c r="C126" s="146" t="s">
        <v>153</v>
      </c>
      <c r="D126" s="131"/>
      <c r="E126" s="131"/>
      <c r="F126" s="335" t="s">
        <v>124</v>
      </c>
    </row>
    <row r="127" spans="1:7" s="123" customFormat="1" ht="12.75" customHeight="1" hidden="1">
      <c r="A127" s="388"/>
      <c r="B127" s="143" t="s">
        <v>357</v>
      </c>
      <c r="C127" s="144"/>
      <c r="D127" s="104"/>
      <c r="E127" s="104"/>
      <c r="F127" s="389"/>
      <c r="G127" s="498"/>
    </row>
    <row r="128" spans="1:6" s="123" customFormat="1" ht="12.75" customHeight="1" hidden="1">
      <c r="A128" s="388"/>
      <c r="B128" s="143" t="s">
        <v>322</v>
      </c>
      <c r="C128" s="144"/>
      <c r="D128" s="104"/>
      <c r="E128" s="104"/>
      <c r="F128" s="389"/>
    </row>
    <row r="129" spans="1:6" ht="19.5" customHeight="1" hidden="1">
      <c r="A129" s="347"/>
      <c r="B129" s="126" t="s">
        <v>128</v>
      </c>
      <c r="C129" s="390"/>
      <c r="D129" s="391"/>
      <c r="E129" s="391"/>
      <c r="F129" s="315">
        <f>SUM(F127:F128)</f>
        <v>0</v>
      </c>
    </row>
    <row r="130" spans="1:6" ht="14.25" customHeight="1" hidden="1">
      <c r="A130" s="99"/>
      <c r="B130" s="94"/>
      <c r="C130" s="119"/>
      <c r="D130" s="552"/>
      <c r="E130" s="552"/>
      <c r="F130" s="85"/>
    </row>
    <row r="131" spans="1:6" ht="16.5" customHeight="1" hidden="1">
      <c r="A131" s="548"/>
      <c r="B131" s="549" t="s">
        <v>143</v>
      </c>
      <c r="C131" s="344" t="s">
        <v>154</v>
      </c>
      <c r="D131" s="550"/>
      <c r="E131" s="550"/>
      <c r="F131" s="551" t="s">
        <v>124</v>
      </c>
    </row>
    <row r="132" spans="1:6" ht="15" customHeight="1" hidden="1">
      <c r="A132" s="154"/>
      <c r="B132" s="180"/>
      <c r="C132" s="144"/>
      <c r="D132" s="106"/>
      <c r="E132" s="106"/>
      <c r="F132" s="330"/>
    </row>
    <row r="133" spans="1:7" ht="14.25" customHeight="1" hidden="1">
      <c r="A133" s="392"/>
      <c r="B133" s="393" t="s">
        <v>120</v>
      </c>
      <c r="C133" s="394"/>
      <c r="D133" s="395"/>
      <c r="E133" s="395"/>
      <c r="F133" s="397"/>
      <c r="G133" s="500"/>
    </row>
    <row r="134" spans="1:7" ht="19.5" customHeight="1" hidden="1">
      <c r="A134" s="186"/>
      <c r="B134" s="365"/>
      <c r="C134" s="170"/>
      <c r="D134" s="122"/>
      <c r="E134" s="122"/>
      <c r="F134" s="189"/>
      <c r="G134" s="500"/>
    </row>
    <row r="135" spans="1:7" ht="14.25" customHeight="1" hidden="1">
      <c r="A135" s="186"/>
      <c r="B135" s="365"/>
      <c r="C135" s="170"/>
      <c r="D135" s="122"/>
      <c r="E135" s="122"/>
      <c r="F135" s="189"/>
      <c r="G135" s="125"/>
    </row>
    <row r="136" spans="1:6" s="123" customFormat="1" ht="19.5" customHeight="1" hidden="1">
      <c r="A136" s="400"/>
      <c r="B136" s="401" t="s">
        <v>100</v>
      </c>
      <c r="C136" s="146" t="s">
        <v>158</v>
      </c>
      <c r="D136" s="345"/>
      <c r="E136" s="345"/>
      <c r="F136" s="335" t="s">
        <v>124</v>
      </c>
    </row>
    <row r="137" spans="1:6" s="123" customFormat="1" ht="14.25" hidden="1">
      <c r="A137" s="402" t="s">
        <v>144</v>
      </c>
      <c r="B137" s="403" t="s">
        <v>145</v>
      </c>
      <c r="C137" s="144"/>
      <c r="D137" s="104"/>
      <c r="E137" s="104"/>
      <c r="F137" s="404"/>
    </row>
    <row r="138" spans="1:7" s="123" customFormat="1" ht="14.25" hidden="1">
      <c r="A138" s="366">
        <v>6031</v>
      </c>
      <c r="B138" s="147" t="s">
        <v>146</v>
      </c>
      <c r="C138" s="144"/>
      <c r="D138" s="104"/>
      <c r="E138" s="104"/>
      <c r="F138" s="309"/>
      <c r="G138" s="498"/>
    </row>
    <row r="139" spans="1:7" s="123" customFormat="1" ht="12.75" hidden="1">
      <c r="A139" s="314"/>
      <c r="B139" s="399" t="s">
        <v>128</v>
      </c>
      <c r="C139" s="127"/>
      <c r="D139" s="128"/>
      <c r="E139" s="128"/>
      <c r="F139" s="315">
        <f>+F137+F138</f>
        <v>0</v>
      </c>
      <c r="G139" s="499"/>
    </row>
    <row r="140" spans="1:6" ht="12.75" hidden="1">
      <c r="A140" s="109"/>
      <c r="B140" s="148"/>
      <c r="C140" s="149"/>
      <c r="D140" s="141"/>
      <c r="E140" s="141"/>
      <c r="F140" s="141"/>
    </row>
    <row r="141" spans="1:7" ht="15.75">
      <c r="A141" s="302" t="s">
        <v>121</v>
      </c>
      <c r="B141" s="164" t="s">
        <v>138</v>
      </c>
      <c r="C141" s="146" t="s">
        <v>157</v>
      </c>
      <c r="D141" s="345"/>
      <c r="E141" s="345"/>
      <c r="F141" s="335" t="s">
        <v>124</v>
      </c>
      <c r="G141" s="173"/>
    </row>
    <row r="142" spans="1:6" ht="14.25">
      <c r="A142" s="357"/>
      <c r="B142" s="405" t="s">
        <v>101</v>
      </c>
      <c r="C142" s="364"/>
      <c r="D142" s="406"/>
      <c r="E142" s="406"/>
      <c r="F142" s="307"/>
    </row>
    <row r="143" spans="1:6" ht="12.75">
      <c r="A143" s="154">
        <v>641</v>
      </c>
      <c r="B143" s="147" t="s">
        <v>102</v>
      </c>
      <c r="C143" s="108"/>
      <c r="D143" s="137"/>
      <c r="E143" s="137"/>
      <c r="F143" s="323">
        <v>256000</v>
      </c>
    </row>
    <row r="144" spans="1:6" ht="15.75" customHeight="1" hidden="1">
      <c r="A144" s="154"/>
      <c r="B144" s="147" t="s">
        <v>103</v>
      </c>
      <c r="C144" s="108"/>
      <c r="D144" s="137"/>
      <c r="E144" s="137"/>
      <c r="F144" s="323"/>
    </row>
    <row r="145" spans="1:6" ht="27.75" customHeight="1">
      <c r="A145" s="154">
        <v>644</v>
      </c>
      <c r="B145" s="147" t="s">
        <v>139</v>
      </c>
      <c r="C145" s="108"/>
      <c r="D145" s="137"/>
      <c r="E145" s="137"/>
      <c r="F145" s="323">
        <v>42752</v>
      </c>
    </row>
    <row r="146" spans="1:6" s="124" customFormat="1" ht="12.75">
      <c r="A146" s="342"/>
      <c r="B146" s="407" t="s">
        <v>128</v>
      </c>
      <c r="C146" s="134"/>
      <c r="D146" s="135"/>
      <c r="E146" s="135"/>
      <c r="F146" s="315">
        <f>SUM(F143:F145)</f>
        <v>298752</v>
      </c>
    </row>
    <row r="147" spans="1:6" ht="14.25">
      <c r="A147" s="118"/>
      <c r="B147" s="408"/>
      <c r="C147" s="398"/>
      <c r="D147" s="89"/>
      <c r="E147" s="89"/>
      <c r="F147" s="89"/>
    </row>
    <row r="148" spans="1:6" ht="15.75">
      <c r="A148" s="302" t="s">
        <v>121</v>
      </c>
      <c r="B148" s="164" t="s">
        <v>138</v>
      </c>
      <c r="C148" s="165" t="s">
        <v>155</v>
      </c>
      <c r="D148" s="345"/>
      <c r="E148" s="345"/>
      <c r="F148" s="335" t="s">
        <v>124</v>
      </c>
    </row>
    <row r="149" spans="1:6" ht="14.25">
      <c r="A149" s="357"/>
      <c r="B149" s="405" t="s">
        <v>106</v>
      </c>
      <c r="C149" s="364"/>
      <c r="D149" s="306"/>
      <c r="E149" s="306"/>
      <c r="F149" s="307"/>
    </row>
    <row r="150" spans="1:10" ht="12.75" hidden="1">
      <c r="A150" s="409"/>
      <c r="B150" s="8" t="s">
        <v>324</v>
      </c>
      <c r="C150" s="144"/>
      <c r="D150" s="104"/>
      <c r="E150" s="104"/>
      <c r="F150" s="155"/>
      <c r="J150" s="544"/>
    </row>
    <row r="151" spans="1:10" ht="12.75" hidden="1">
      <c r="A151" s="409"/>
      <c r="B151" s="8" t="s">
        <v>358</v>
      </c>
      <c r="C151" s="108"/>
      <c r="D151" s="137"/>
      <c r="E151" s="137"/>
      <c r="F151" s="155"/>
      <c r="J151" s="544"/>
    </row>
    <row r="152" spans="1:10" ht="12.75" hidden="1">
      <c r="A152" s="409"/>
      <c r="B152" s="8" t="s">
        <v>325</v>
      </c>
      <c r="C152" s="108"/>
      <c r="D152" s="137"/>
      <c r="E152" s="137"/>
      <c r="F152" s="155"/>
      <c r="J152" s="544"/>
    </row>
    <row r="153" spans="1:10" ht="12.75" hidden="1">
      <c r="A153" s="409"/>
      <c r="B153" s="8" t="s">
        <v>326</v>
      </c>
      <c r="C153" s="108"/>
      <c r="D153" s="137"/>
      <c r="E153" s="137"/>
      <c r="F153" s="155"/>
      <c r="J153" s="544"/>
    </row>
    <row r="154" spans="1:10" ht="12.75" hidden="1">
      <c r="A154" s="409"/>
      <c r="B154" s="8" t="s">
        <v>327</v>
      </c>
      <c r="C154" s="108"/>
      <c r="D154" s="137"/>
      <c r="E154" s="137"/>
      <c r="F154" s="155"/>
      <c r="J154" s="544"/>
    </row>
    <row r="155" spans="1:10" ht="12.75" hidden="1">
      <c r="A155" s="409"/>
      <c r="B155" s="8" t="s">
        <v>328</v>
      </c>
      <c r="C155" s="108"/>
      <c r="D155" s="137"/>
      <c r="E155" s="137"/>
      <c r="F155" s="155"/>
      <c r="J155" s="544"/>
    </row>
    <row r="156" spans="1:10" ht="12.75" hidden="1">
      <c r="A156" s="409"/>
      <c r="B156" s="8" t="s">
        <v>329</v>
      </c>
      <c r="C156" s="108"/>
      <c r="D156" s="137"/>
      <c r="E156" s="137"/>
      <c r="F156" s="155"/>
      <c r="J156" s="544"/>
    </row>
    <row r="157" spans="1:10" ht="12.75" hidden="1">
      <c r="A157" s="409"/>
      <c r="B157" s="8" t="s">
        <v>330</v>
      </c>
      <c r="C157" s="108"/>
      <c r="D157" s="137"/>
      <c r="E157" s="137"/>
      <c r="F157" s="155"/>
      <c r="J157" s="544"/>
    </row>
    <row r="158" spans="1:10" ht="12.75" hidden="1">
      <c r="A158" s="409"/>
      <c r="B158" s="8" t="s">
        <v>331</v>
      </c>
      <c r="C158" s="108"/>
      <c r="D158" s="137"/>
      <c r="E158" s="137"/>
      <c r="F158" s="155"/>
      <c r="G158" s="173"/>
      <c r="J158" s="544"/>
    </row>
    <row r="159" spans="1:10" ht="12.75" hidden="1">
      <c r="A159" s="409"/>
      <c r="B159" s="8" t="s">
        <v>332</v>
      </c>
      <c r="C159" s="108"/>
      <c r="D159" s="137"/>
      <c r="E159" s="137"/>
      <c r="F159" s="155"/>
      <c r="J159" s="544"/>
    </row>
    <row r="160" spans="1:10" ht="12.75" hidden="1">
      <c r="A160" s="409"/>
      <c r="B160" s="8" t="s">
        <v>333</v>
      </c>
      <c r="C160" s="108"/>
      <c r="D160" s="137"/>
      <c r="E160" s="137"/>
      <c r="F160" s="155"/>
      <c r="J160" s="544"/>
    </row>
    <row r="161" spans="1:10" ht="12.75" hidden="1">
      <c r="A161" s="409"/>
      <c r="B161" s="8" t="s">
        <v>339</v>
      </c>
      <c r="C161" s="108"/>
      <c r="D161" s="137"/>
      <c r="E161" s="137"/>
      <c r="F161" s="155"/>
      <c r="J161" s="544"/>
    </row>
    <row r="162" spans="1:10" ht="12.75" hidden="1">
      <c r="A162" s="409"/>
      <c r="B162" s="8" t="s">
        <v>338</v>
      </c>
      <c r="C162" s="108"/>
      <c r="D162" s="137"/>
      <c r="E162" s="137"/>
      <c r="F162" s="155"/>
      <c r="J162" s="544"/>
    </row>
    <row r="163" spans="1:10" ht="12.75" hidden="1">
      <c r="A163" s="409"/>
      <c r="B163" s="8" t="s">
        <v>340</v>
      </c>
      <c r="C163" s="157"/>
      <c r="D163" s="104"/>
      <c r="E163" s="104"/>
      <c r="F163" s="155"/>
      <c r="J163" s="544"/>
    </row>
    <row r="164" spans="1:10" ht="12.75" hidden="1">
      <c r="A164" s="409"/>
      <c r="B164" s="8" t="s">
        <v>341</v>
      </c>
      <c r="C164" s="157"/>
      <c r="D164" s="104"/>
      <c r="E164" s="104"/>
      <c r="F164" s="155"/>
      <c r="J164" s="544"/>
    </row>
    <row r="165" spans="1:10" ht="12.75" hidden="1">
      <c r="A165" s="409"/>
      <c r="B165" s="8" t="s">
        <v>342</v>
      </c>
      <c r="C165" s="157"/>
      <c r="D165" s="104"/>
      <c r="E165" s="104"/>
      <c r="F165" s="155"/>
      <c r="J165" s="544"/>
    </row>
    <row r="166" spans="1:10" ht="12.75" hidden="1">
      <c r="A166" s="409"/>
      <c r="B166" s="8" t="s">
        <v>343</v>
      </c>
      <c r="C166" s="157"/>
      <c r="D166" s="104"/>
      <c r="E166" s="104"/>
      <c r="F166" s="155"/>
      <c r="J166" s="544"/>
    </row>
    <row r="167" spans="1:10" ht="12.75" hidden="1">
      <c r="A167" s="409"/>
      <c r="B167" s="8" t="s">
        <v>162</v>
      </c>
      <c r="C167" s="157"/>
      <c r="D167" s="104"/>
      <c r="E167" s="104"/>
      <c r="F167" s="155"/>
      <c r="J167" s="544"/>
    </row>
    <row r="168" spans="1:10" ht="15" hidden="1">
      <c r="A168" s="409"/>
      <c r="B168" s="8" t="s">
        <v>163</v>
      </c>
      <c r="C168" s="108"/>
      <c r="D168" s="158"/>
      <c r="E168" s="158"/>
      <c r="F168" s="155"/>
      <c r="J168" s="544"/>
    </row>
    <row r="169" spans="1:10" ht="12.75">
      <c r="A169" s="409"/>
      <c r="B169" s="8" t="s">
        <v>394</v>
      </c>
      <c r="C169" s="144"/>
      <c r="D169" s="160"/>
      <c r="E169" s="160"/>
      <c r="F169" s="155">
        <v>78870</v>
      </c>
      <c r="J169" s="544"/>
    </row>
    <row r="170" spans="1:10" ht="12.75" hidden="1">
      <c r="A170" s="409"/>
      <c r="B170" s="8" t="s">
        <v>334</v>
      </c>
      <c r="C170" s="144"/>
      <c r="D170" s="162"/>
      <c r="E170" s="162"/>
      <c r="F170" s="155"/>
      <c r="J170" s="545"/>
    </row>
    <row r="171" spans="1:10" ht="12.75" hidden="1">
      <c r="A171" s="409"/>
      <c r="B171" s="8" t="s">
        <v>335</v>
      </c>
      <c r="C171" s="144"/>
      <c r="D171" s="163"/>
      <c r="E171" s="163"/>
      <c r="F171" s="155"/>
      <c r="J171" s="544"/>
    </row>
    <row r="172" spans="1:10" ht="15" hidden="1">
      <c r="A172" s="409"/>
      <c r="B172" s="8" t="s">
        <v>336</v>
      </c>
      <c r="C172" s="159"/>
      <c r="D172" s="163"/>
      <c r="E172" s="163"/>
      <c r="F172" s="155"/>
      <c r="J172" s="544"/>
    </row>
    <row r="173" spans="1:10" ht="12.75">
      <c r="A173" s="409"/>
      <c r="B173" s="8" t="s">
        <v>393</v>
      </c>
      <c r="C173" s="144"/>
      <c r="D173" s="163"/>
      <c r="E173" s="163"/>
      <c r="F173" s="155">
        <v>239619</v>
      </c>
      <c r="J173" s="544"/>
    </row>
    <row r="174" spans="1:10" ht="15" hidden="1">
      <c r="A174" s="409"/>
      <c r="B174" s="8" t="s">
        <v>148</v>
      </c>
      <c r="C174" s="159"/>
      <c r="D174" s="163"/>
      <c r="E174" s="163"/>
      <c r="F174" s="155"/>
      <c r="J174" s="544"/>
    </row>
    <row r="175" spans="1:10" ht="12.75" hidden="1">
      <c r="A175" s="409"/>
      <c r="B175" s="8" t="s">
        <v>337</v>
      </c>
      <c r="C175" s="144"/>
      <c r="D175" s="163"/>
      <c r="E175" s="163"/>
      <c r="F175" s="155"/>
      <c r="J175" s="544"/>
    </row>
    <row r="176" spans="1:10" ht="12.75">
      <c r="A176" s="410"/>
      <c r="B176" s="399" t="s">
        <v>128</v>
      </c>
      <c r="C176" s="411"/>
      <c r="D176" s="412"/>
      <c r="E176" s="412"/>
      <c r="F176" s="413">
        <f>SUM(F150:F175)</f>
        <v>318489</v>
      </c>
      <c r="G176" s="125"/>
      <c r="J176" s="544"/>
    </row>
    <row r="177" spans="1:10" ht="14.25">
      <c r="A177" s="150"/>
      <c r="B177" s="151"/>
      <c r="C177" s="119"/>
      <c r="D177" s="152"/>
      <c r="E177" s="152"/>
      <c r="F177" s="153"/>
      <c r="J177" s="544"/>
    </row>
    <row r="178" spans="1:10" ht="15.75" hidden="1">
      <c r="A178" s="302" t="s">
        <v>121</v>
      </c>
      <c r="B178" s="164" t="s">
        <v>138</v>
      </c>
      <c r="C178" s="165" t="s">
        <v>159</v>
      </c>
      <c r="D178" s="166"/>
      <c r="E178" s="166"/>
      <c r="F178" s="335" t="s">
        <v>124</v>
      </c>
      <c r="J178" s="544"/>
    </row>
    <row r="179" spans="1:10" ht="15" hidden="1">
      <c r="A179" s="357"/>
      <c r="B179" s="405" t="s">
        <v>233</v>
      </c>
      <c r="C179" s="305"/>
      <c r="D179" s="416"/>
      <c r="E179" s="416"/>
      <c r="F179" s="520"/>
      <c r="J179" s="544"/>
    </row>
    <row r="180" spans="1:10" ht="12.75" hidden="1">
      <c r="A180" s="161"/>
      <c r="B180" s="167" t="s">
        <v>149</v>
      </c>
      <c r="C180" s="144"/>
      <c r="D180" s="163"/>
      <c r="E180" s="163"/>
      <c r="F180" s="417"/>
      <c r="J180" s="544"/>
    </row>
    <row r="181" spans="1:10" ht="12.75" hidden="1">
      <c r="A181" s="161"/>
      <c r="B181" s="167" t="s">
        <v>150</v>
      </c>
      <c r="C181" s="144"/>
      <c r="D181" s="163"/>
      <c r="E181" s="163"/>
      <c r="F181" s="417"/>
      <c r="J181" s="544"/>
    </row>
    <row r="182" spans="1:10" s="124" customFormat="1" ht="12.75" hidden="1">
      <c r="A182" s="418"/>
      <c r="B182" s="414" t="s">
        <v>128</v>
      </c>
      <c r="C182" s="127"/>
      <c r="D182" s="415"/>
      <c r="E182" s="415"/>
      <c r="F182" s="413">
        <f>+F180+F181</f>
        <v>0</v>
      </c>
      <c r="G182" s="172"/>
      <c r="H182" s="90"/>
      <c r="I182" s="90"/>
      <c r="J182" s="544"/>
    </row>
    <row r="183" spans="1:10" ht="12.75">
      <c r="A183" s="168"/>
      <c r="B183" s="169"/>
      <c r="C183" s="170"/>
      <c r="D183" s="171"/>
      <c r="E183" s="171"/>
      <c r="F183" s="301"/>
      <c r="G183" s="125"/>
      <c r="J183" s="544"/>
    </row>
    <row r="184" spans="1:10" ht="15.75" hidden="1">
      <c r="A184" s="302" t="s">
        <v>121</v>
      </c>
      <c r="B184" s="164" t="s">
        <v>138</v>
      </c>
      <c r="C184" s="165" t="s">
        <v>160</v>
      </c>
      <c r="D184" s="419"/>
      <c r="E184" s="419"/>
      <c r="F184" s="335" t="s">
        <v>124</v>
      </c>
      <c r="J184" s="544"/>
    </row>
    <row r="185" spans="1:10" ht="12.75" hidden="1">
      <c r="A185" s="420"/>
      <c r="B185" s="421" t="s">
        <v>113</v>
      </c>
      <c r="C185" s="364"/>
      <c r="D185" s="422"/>
      <c r="E185" s="422"/>
      <c r="F185" s="520"/>
      <c r="J185" s="544"/>
    </row>
    <row r="186" spans="1:10" ht="12.75" hidden="1">
      <c r="A186" s="161"/>
      <c r="B186" s="167" t="s">
        <v>151</v>
      </c>
      <c r="C186" s="144"/>
      <c r="D186" s="163"/>
      <c r="E186" s="163"/>
      <c r="F186" s="417"/>
      <c r="J186" s="544"/>
    </row>
    <row r="187" spans="1:10" ht="15" customHeight="1" hidden="1">
      <c r="A187" s="161"/>
      <c r="B187" s="167" t="s">
        <v>152</v>
      </c>
      <c r="C187" s="144"/>
      <c r="D187" s="163"/>
      <c r="E187" s="163"/>
      <c r="F187" s="417"/>
      <c r="J187" s="544"/>
    </row>
    <row r="188" spans="1:7" s="124" customFormat="1" ht="12.75" hidden="1">
      <c r="A188" s="418"/>
      <c r="B188" s="414" t="s">
        <v>120</v>
      </c>
      <c r="C188" s="127"/>
      <c r="D188" s="415"/>
      <c r="E188" s="415"/>
      <c r="F188" s="423">
        <f>+F186+F187</f>
        <v>0</v>
      </c>
      <c r="G188" s="172"/>
    </row>
    <row r="191" spans="1:6" ht="15.75">
      <c r="A191" s="302" t="s">
        <v>121</v>
      </c>
      <c r="B191" s="164" t="s">
        <v>138</v>
      </c>
      <c r="C191" s="165" t="s">
        <v>171</v>
      </c>
      <c r="D191" s="166"/>
      <c r="E191" s="166"/>
      <c r="F191" s="335" t="s">
        <v>124</v>
      </c>
    </row>
    <row r="192" spans="1:6" ht="12" customHeight="1">
      <c r="A192" s="357"/>
      <c r="B192" s="599" t="s">
        <v>234</v>
      </c>
      <c r="C192" s="600"/>
      <c r="D192" s="601"/>
      <c r="E192" s="416"/>
      <c r="F192" s="520"/>
    </row>
    <row r="193" spans="1:6" ht="12.75" hidden="1">
      <c r="A193" s="161"/>
      <c r="B193" s="167" t="s">
        <v>235</v>
      </c>
      <c r="C193" s="144"/>
      <c r="D193" s="163"/>
      <c r="E193" s="163"/>
      <c r="F193" s="417"/>
    </row>
    <row r="194" spans="1:6" ht="12.75">
      <c r="A194" s="161"/>
      <c r="B194" s="167" t="s">
        <v>323</v>
      </c>
      <c r="C194" s="144"/>
      <c r="D194" s="163"/>
      <c r="E194" s="163"/>
      <c r="F194" s="417">
        <v>-1900</v>
      </c>
    </row>
    <row r="195" spans="1:6" ht="12.75">
      <c r="A195" s="418"/>
      <c r="B195" s="414" t="s">
        <v>128</v>
      </c>
      <c r="C195" s="127"/>
      <c r="D195" s="415"/>
      <c r="E195" s="415"/>
      <c r="F195" s="413">
        <f>SUM(F193:F194)</f>
        <v>-1900</v>
      </c>
    </row>
  </sheetData>
  <sheetProtection/>
  <mergeCells count="1">
    <mergeCell ref="B192:D192"/>
  </mergeCells>
  <printOptions/>
  <pageMargins left="0.17" right="0.17" top="0.25" bottom="0.3" header="0.3" footer="0.3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8.00390625" style="0" customWidth="1"/>
    <col min="4" max="4" width="12.421875" style="0" bestFit="1" customWidth="1"/>
  </cols>
  <sheetData>
    <row r="1" ht="15">
      <c r="B1" s="501" t="s">
        <v>402</v>
      </c>
    </row>
    <row r="2" ht="12.75">
      <c r="B2" s="502" t="s">
        <v>403</v>
      </c>
    </row>
    <row r="4" ht="15">
      <c r="B4" s="561" t="s">
        <v>386</v>
      </c>
    </row>
    <row r="7" spans="2:6" ht="12.75">
      <c r="B7" s="562" t="s">
        <v>349</v>
      </c>
      <c r="C7" s="562" t="s">
        <v>237</v>
      </c>
      <c r="D7" s="562" t="s">
        <v>238</v>
      </c>
      <c r="E7" s="562" t="s">
        <v>350</v>
      </c>
      <c r="F7" s="562" t="s">
        <v>351</v>
      </c>
    </row>
    <row r="8" spans="2:6" ht="12.75">
      <c r="B8" s="504">
        <v>1</v>
      </c>
      <c r="C8" s="563">
        <v>0</v>
      </c>
      <c r="D8" s="563">
        <v>0</v>
      </c>
      <c r="E8" s="563">
        <v>0</v>
      </c>
      <c r="F8" s="563">
        <v>0</v>
      </c>
    </row>
    <row r="9" spans="2:6" ht="12.75">
      <c r="B9" s="504">
        <v>2</v>
      </c>
      <c r="C9" s="563">
        <v>0</v>
      </c>
      <c r="D9" s="563">
        <v>0</v>
      </c>
      <c r="E9" s="563">
        <v>0</v>
      </c>
      <c r="F9" s="563">
        <v>0</v>
      </c>
    </row>
    <row r="10" spans="2:6" ht="12.75">
      <c r="B10" s="504">
        <v>3</v>
      </c>
      <c r="C10" s="563">
        <v>0</v>
      </c>
      <c r="D10" s="563">
        <v>0</v>
      </c>
      <c r="E10" s="563">
        <v>0</v>
      </c>
      <c r="F10" s="563">
        <v>0</v>
      </c>
    </row>
    <row r="11" spans="2:6" ht="12.75">
      <c r="B11" s="504">
        <v>4</v>
      </c>
      <c r="C11" s="563">
        <v>0</v>
      </c>
      <c r="D11" s="563">
        <v>0</v>
      </c>
      <c r="E11" s="563">
        <v>0</v>
      </c>
      <c r="F11" s="563">
        <v>0</v>
      </c>
    </row>
    <row r="12" spans="2:6" ht="12.75">
      <c r="B12" s="504">
        <v>5</v>
      </c>
      <c r="C12" s="563">
        <v>0</v>
      </c>
      <c r="D12" s="563">
        <v>0</v>
      </c>
      <c r="E12" s="563">
        <v>0</v>
      </c>
      <c r="F12" s="563">
        <v>0</v>
      </c>
    </row>
    <row r="13" spans="2:6" ht="12.75">
      <c r="B13" s="504">
        <v>6</v>
      </c>
      <c r="C13" s="563">
        <v>0</v>
      </c>
      <c r="D13" s="563">
        <v>0</v>
      </c>
      <c r="E13" s="563">
        <v>0</v>
      </c>
      <c r="F13" s="563">
        <v>0</v>
      </c>
    </row>
    <row r="14" spans="2:6" ht="12.75">
      <c r="B14" s="504">
        <v>7</v>
      </c>
      <c r="C14" s="563">
        <v>0</v>
      </c>
      <c r="D14" s="563">
        <v>0</v>
      </c>
      <c r="E14" s="563">
        <v>0</v>
      </c>
      <c r="F14" s="563">
        <v>0</v>
      </c>
    </row>
    <row r="15" spans="2:6" ht="12.75">
      <c r="B15" s="504">
        <v>8</v>
      </c>
      <c r="C15" s="563">
        <v>0</v>
      </c>
      <c r="D15" s="563">
        <v>0</v>
      </c>
      <c r="E15" s="563">
        <v>0</v>
      </c>
      <c r="F15" s="563">
        <v>0</v>
      </c>
    </row>
    <row r="18" ht="15">
      <c r="E18" s="561" t="s">
        <v>249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501" t="s">
        <v>402</v>
      </c>
    </row>
    <row r="2" ht="12.75">
      <c r="B2" s="502" t="s">
        <v>403</v>
      </c>
    </row>
    <row r="3" ht="12.75">
      <c r="B3" s="502"/>
    </row>
    <row r="4" spans="2:7" ht="15.75">
      <c r="B4" s="602" t="s">
        <v>383</v>
      </c>
      <c r="C4" s="602"/>
      <c r="D4" s="602"/>
      <c r="E4" s="602"/>
      <c r="F4" s="602"/>
      <c r="G4" s="602"/>
    </row>
    <row r="6" spans="1:7" ht="12.75">
      <c r="A6" s="603" t="s">
        <v>236</v>
      </c>
      <c r="B6" s="605" t="s">
        <v>239</v>
      </c>
      <c r="C6" s="603" t="s">
        <v>240</v>
      </c>
      <c r="D6" s="509" t="s">
        <v>241</v>
      </c>
      <c r="E6" s="603" t="s">
        <v>242</v>
      </c>
      <c r="F6" s="603" t="s">
        <v>243</v>
      </c>
      <c r="G6" s="509" t="s">
        <v>241</v>
      </c>
    </row>
    <row r="7" spans="1:9" ht="13.5" thickBot="1">
      <c r="A7" s="604"/>
      <c r="B7" s="606"/>
      <c r="C7" s="604"/>
      <c r="D7" s="510">
        <v>41275</v>
      </c>
      <c r="E7" s="604"/>
      <c r="F7" s="604"/>
      <c r="G7" s="510">
        <v>41639</v>
      </c>
      <c r="H7" s="503"/>
      <c r="I7" s="503"/>
    </row>
    <row r="8" spans="1:9" ht="12.75" hidden="1">
      <c r="A8" s="504">
        <v>1</v>
      </c>
      <c r="B8" s="505" t="s">
        <v>44</v>
      </c>
      <c r="C8" s="504"/>
      <c r="D8" s="564"/>
      <c r="E8" s="564"/>
      <c r="F8" s="564"/>
      <c r="G8" s="564">
        <f aca="true" t="shared" si="0" ref="G8:G16">D8+E8-F8</f>
        <v>0</v>
      </c>
      <c r="H8" s="503"/>
      <c r="I8" s="503"/>
    </row>
    <row r="9" spans="1:9" ht="12.75" hidden="1">
      <c r="A9" s="504">
        <v>2</v>
      </c>
      <c r="B9" s="505" t="s">
        <v>244</v>
      </c>
      <c r="C9" s="504"/>
      <c r="D9" s="564"/>
      <c r="E9" s="564"/>
      <c r="F9" s="564"/>
      <c r="G9" s="564">
        <f t="shared" si="0"/>
        <v>0</v>
      </c>
      <c r="H9" s="511"/>
      <c r="I9" s="506"/>
    </row>
    <row r="10" spans="1:9" ht="12.75" hidden="1">
      <c r="A10" s="504">
        <v>3</v>
      </c>
      <c r="B10" s="505" t="s">
        <v>245</v>
      </c>
      <c r="C10" s="504"/>
      <c r="D10" s="564"/>
      <c r="E10" s="564"/>
      <c r="F10" s="564"/>
      <c r="G10" s="564">
        <f t="shared" si="0"/>
        <v>0</v>
      </c>
      <c r="H10" s="511"/>
      <c r="I10" s="506"/>
    </row>
    <row r="11" spans="1:9" ht="12.75" hidden="1">
      <c r="A11" s="504">
        <v>4</v>
      </c>
      <c r="B11" s="505" t="s">
        <v>246</v>
      </c>
      <c r="C11" s="504"/>
      <c r="D11" s="564"/>
      <c r="E11" s="564"/>
      <c r="F11" s="564"/>
      <c r="G11" s="564">
        <f t="shared" si="0"/>
        <v>0</v>
      </c>
      <c r="H11" s="511"/>
      <c r="I11" s="506"/>
    </row>
    <row r="12" spans="1:9" ht="12.75" hidden="1">
      <c r="A12" s="504">
        <v>5</v>
      </c>
      <c r="B12" s="505" t="s">
        <v>352</v>
      </c>
      <c r="C12" s="504"/>
      <c r="D12" s="564"/>
      <c r="E12" s="2"/>
      <c r="F12" s="564"/>
      <c r="G12" s="564">
        <f t="shared" si="0"/>
        <v>0</v>
      </c>
      <c r="H12" s="511"/>
      <c r="I12" s="506"/>
    </row>
    <row r="13" spans="1:9" ht="12.75" hidden="1">
      <c r="A13" s="504">
        <v>1</v>
      </c>
      <c r="B13" s="505" t="s">
        <v>353</v>
      </c>
      <c r="C13" s="504"/>
      <c r="D13" s="564"/>
      <c r="E13" s="564"/>
      <c r="F13" s="564"/>
      <c r="G13" s="564">
        <f t="shared" si="0"/>
        <v>0</v>
      </c>
      <c r="H13" s="511"/>
      <c r="I13" s="506"/>
    </row>
    <row r="14" spans="1:9" ht="12.75" hidden="1">
      <c r="A14" s="504">
        <v>2</v>
      </c>
      <c r="B14" s="175"/>
      <c r="C14" s="504"/>
      <c r="D14" s="564"/>
      <c r="E14" s="564"/>
      <c r="F14" s="564"/>
      <c r="G14" s="564">
        <f t="shared" si="0"/>
        <v>0</v>
      </c>
      <c r="H14" s="503"/>
      <c r="I14" s="503"/>
    </row>
    <row r="15" spans="1:9" ht="12.75" hidden="1">
      <c r="A15" s="504">
        <v>3</v>
      </c>
      <c r="B15" s="175"/>
      <c r="C15" s="504"/>
      <c r="D15" s="564"/>
      <c r="E15" s="564"/>
      <c r="F15" s="564"/>
      <c r="G15" s="564">
        <f t="shared" si="0"/>
        <v>0</v>
      </c>
      <c r="H15" s="503"/>
      <c r="I15" s="503"/>
    </row>
    <row r="16" spans="1:9" ht="13.5" hidden="1" thickBot="1">
      <c r="A16" s="507">
        <v>4</v>
      </c>
      <c r="B16" s="565"/>
      <c r="C16" s="507"/>
      <c r="D16" s="566"/>
      <c r="E16" s="566"/>
      <c r="F16" s="566"/>
      <c r="G16" s="566">
        <f t="shared" si="0"/>
        <v>0</v>
      </c>
      <c r="H16" s="503"/>
      <c r="I16" s="503"/>
    </row>
    <row r="17" spans="1:9" ht="13.5" thickBot="1">
      <c r="A17" s="513"/>
      <c r="B17" s="514" t="s">
        <v>247</v>
      </c>
      <c r="C17" s="515">
        <f>SUM(C8:C16)</f>
        <v>0</v>
      </c>
      <c r="D17" s="516">
        <f>SUM(D8:D16)</f>
        <v>0</v>
      </c>
      <c r="E17" s="516">
        <f>SUM(E8:E16)</f>
        <v>0</v>
      </c>
      <c r="F17" s="516">
        <f>SUM(F8:F16)</f>
        <v>0</v>
      </c>
      <c r="G17" s="517">
        <f>SUM(G8:G16)</f>
        <v>0</v>
      </c>
      <c r="I17" s="5"/>
    </row>
    <row r="20" spans="2:9" ht="15.75">
      <c r="B20" s="602" t="s">
        <v>384</v>
      </c>
      <c r="C20" s="602"/>
      <c r="D20" s="602"/>
      <c r="E20" s="602"/>
      <c r="F20" s="602"/>
      <c r="G20" s="602"/>
      <c r="I20" s="5"/>
    </row>
    <row r="22" spans="1:7" ht="12.75">
      <c r="A22" s="603" t="s">
        <v>236</v>
      </c>
      <c r="B22" s="605" t="s">
        <v>239</v>
      </c>
      <c r="C22" s="603" t="s">
        <v>240</v>
      </c>
      <c r="D22" s="509" t="s">
        <v>241</v>
      </c>
      <c r="E22" s="603" t="s">
        <v>242</v>
      </c>
      <c r="F22" s="603" t="s">
        <v>243</v>
      </c>
      <c r="G22" s="509" t="s">
        <v>241</v>
      </c>
    </row>
    <row r="23" spans="1:7" ht="13.5" thickBot="1">
      <c r="A23" s="604"/>
      <c r="B23" s="606"/>
      <c r="C23" s="604"/>
      <c r="D23" s="510">
        <v>41275</v>
      </c>
      <c r="E23" s="604"/>
      <c r="F23" s="604"/>
      <c r="G23" s="510">
        <v>41639</v>
      </c>
    </row>
    <row r="24" spans="1:7" ht="12.75" hidden="1">
      <c r="A24" s="504">
        <v>1</v>
      </c>
      <c r="B24" s="505" t="s">
        <v>44</v>
      </c>
      <c r="C24" s="504"/>
      <c r="D24" s="564">
        <v>0</v>
      </c>
      <c r="E24" s="564">
        <v>0</v>
      </c>
      <c r="F24" s="564"/>
      <c r="G24" s="564">
        <f>D24+E24</f>
        <v>0</v>
      </c>
    </row>
    <row r="25" spans="1:7" ht="12.75" hidden="1">
      <c r="A25" s="504">
        <v>2</v>
      </c>
      <c r="B25" s="505" t="s">
        <v>244</v>
      </c>
      <c r="C25" s="504"/>
      <c r="D25" s="564"/>
      <c r="E25" s="564"/>
      <c r="F25" s="564"/>
      <c r="G25" s="564">
        <f>D25+E25</f>
        <v>0</v>
      </c>
    </row>
    <row r="26" spans="1:7" ht="12.75" hidden="1">
      <c r="A26" s="504">
        <v>3</v>
      </c>
      <c r="B26" s="505" t="s">
        <v>248</v>
      </c>
      <c r="C26" s="504"/>
      <c r="D26" s="564"/>
      <c r="E26" s="512"/>
      <c r="F26" s="564"/>
      <c r="G26" s="564">
        <f>D26+E26</f>
        <v>0</v>
      </c>
    </row>
    <row r="27" spans="1:7" ht="12.75" hidden="1">
      <c r="A27" s="504">
        <v>4</v>
      </c>
      <c r="B27" s="505" t="s">
        <v>246</v>
      </c>
      <c r="C27" s="504"/>
      <c r="D27" s="564"/>
      <c r="E27" s="564"/>
      <c r="F27" s="564"/>
      <c r="G27" s="564">
        <f>D27+E27</f>
        <v>0</v>
      </c>
    </row>
    <row r="28" spans="1:7" ht="12.75" hidden="1">
      <c r="A28" s="504">
        <v>5</v>
      </c>
      <c r="B28" s="505" t="s">
        <v>352</v>
      </c>
      <c r="C28" s="504"/>
      <c r="D28" s="564"/>
      <c r="E28" s="512"/>
      <c r="F28" s="564"/>
      <c r="G28" s="564">
        <f>D28+E28</f>
        <v>0</v>
      </c>
    </row>
    <row r="29" spans="1:7" ht="12.75" hidden="1">
      <c r="A29" s="504">
        <v>1</v>
      </c>
      <c r="B29" s="505" t="s">
        <v>353</v>
      </c>
      <c r="C29" s="504"/>
      <c r="D29" s="564"/>
      <c r="E29" s="564"/>
      <c r="F29" s="564"/>
      <c r="G29" s="564"/>
    </row>
    <row r="30" spans="1:7" ht="12.75" hidden="1">
      <c r="A30" s="504">
        <v>2</v>
      </c>
      <c r="B30" s="175"/>
      <c r="C30" s="504"/>
      <c r="D30" s="564"/>
      <c r="E30" s="564"/>
      <c r="F30" s="564"/>
      <c r="G30" s="564">
        <f>D30+E30-F30</f>
        <v>0</v>
      </c>
    </row>
    <row r="31" spans="1:7" ht="12.75" hidden="1">
      <c r="A31" s="504">
        <v>3</v>
      </c>
      <c r="B31" s="175"/>
      <c r="C31" s="504"/>
      <c r="D31" s="564"/>
      <c r="E31" s="564"/>
      <c r="F31" s="564"/>
      <c r="G31" s="564">
        <f>D31+E31-F31</f>
        <v>0</v>
      </c>
    </row>
    <row r="32" spans="1:7" ht="13.5" hidden="1" thickBot="1">
      <c r="A32" s="507">
        <v>4</v>
      </c>
      <c r="B32" s="565"/>
      <c r="C32" s="507"/>
      <c r="D32" s="566"/>
      <c r="E32" s="566"/>
      <c r="F32" s="566"/>
      <c r="G32" s="566">
        <f>D32+E32-F32</f>
        <v>0</v>
      </c>
    </row>
    <row r="33" spans="1:10" ht="13.5" thickBot="1">
      <c r="A33" s="513"/>
      <c r="B33" s="514" t="s">
        <v>247</v>
      </c>
      <c r="C33" s="515"/>
      <c r="D33" s="516">
        <f>SUM(D24:D32)</f>
        <v>0</v>
      </c>
      <c r="E33" s="516">
        <f>SUM(E24:E32)</f>
        <v>0</v>
      </c>
      <c r="F33" s="516">
        <f>SUM(F24:F32)</f>
        <v>0</v>
      </c>
      <c r="G33" s="517">
        <f>SUM(G24:G32)</f>
        <v>0</v>
      </c>
      <c r="H33" s="518"/>
      <c r="I33" s="5"/>
      <c r="J33" s="5"/>
    </row>
    <row r="34" ht="12.75">
      <c r="G34" s="518"/>
    </row>
    <row r="36" spans="2:7" ht="15.75">
      <c r="B36" s="602" t="s">
        <v>385</v>
      </c>
      <c r="C36" s="602"/>
      <c r="D36" s="602"/>
      <c r="E36" s="602"/>
      <c r="F36" s="602"/>
      <c r="G36" s="602"/>
    </row>
    <row r="38" spans="1:7" ht="12.75">
      <c r="A38" s="603" t="s">
        <v>236</v>
      </c>
      <c r="B38" s="605" t="s">
        <v>239</v>
      </c>
      <c r="C38" s="603" t="s">
        <v>240</v>
      </c>
      <c r="D38" s="509" t="s">
        <v>241</v>
      </c>
      <c r="E38" s="603" t="s">
        <v>242</v>
      </c>
      <c r="F38" s="603" t="s">
        <v>243</v>
      </c>
      <c r="G38" s="509" t="s">
        <v>241</v>
      </c>
    </row>
    <row r="39" spans="1:7" ht="13.5" thickBot="1">
      <c r="A39" s="604"/>
      <c r="B39" s="606"/>
      <c r="C39" s="604"/>
      <c r="D39" s="510">
        <v>41275</v>
      </c>
      <c r="E39" s="604"/>
      <c r="F39" s="604"/>
      <c r="G39" s="510">
        <v>41639</v>
      </c>
    </row>
    <row r="40" spans="1:7" ht="12.75" hidden="1">
      <c r="A40" s="504">
        <v>1</v>
      </c>
      <c r="B40" s="505" t="s">
        <v>44</v>
      </c>
      <c r="C40" s="504"/>
      <c r="D40" s="564">
        <v>0</v>
      </c>
      <c r="E40" s="564"/>
      <c r="F40" s="564">
        <v>0</v>
      </c>
      <c r="G40" s="564">
        <f aca="true" t="shared" si="1" ref="G40:G48">D40+E40-F40</f>
        <v>0</v>
      </c>
    </row>
    <row r="41" spans="1:14" ht="12.75" hidden="1">
      <c r="A41" s="504">
        <v>2</v>
      </c>
      <c r="B41" s="505" t="s">
        <v>244</v>
      </c>
      <c r="C41" s="504"/>
      <c r="D41" s="564"/>
      <c r="E41" s="564"/>
      <c r="F41" s="564"/>
      <c r="G41" s="564">
        <f t="shared" si="1"/>
        <v>0</v>
      </c>
      <c r="M41" s="503"/>
      <c r="N41" s="503"/>
    </row>
    <row r="42" spans="1:14" ht="12.75" hidden="1">
      <c r="A42" s="504">
        <v>3</v>
      </c>
      <c r="B42" s="505" t="s">
        <v>248</v>
      </c>
      <c r="C42" s="504"/>
      <c r="D42" s="564"/>
      <c r="E42" s="518"/>
      <c r="F42" s="564"/>
      <c r="G42" s="564">
        <f t="shared" si="1"/>
        <v>0</v>
      </c>
      <c r="M42" s="503"/>
      <c r="N42" s="503"/>
    </row>
    <row r="43" spans="1:14" ht="12.75" hidden="1">
      <c r="A43" s="504">
        <v>4</v>
      </c>
      <c r="B43" s="505" t="s">
        <v>246</v>
      </c>
      <c r="C43" s="504"/>
      <c r="D43" s="564"/>
      <c r="E43" s="564"/>
      <c r="F43" s="564"/>
      <c r="G43" s="564">
        <f t="shared" si="1"/>
        <v>0</v>
      </c>
      <c r="M43" s="503"/>
      <c r="N43" s="503"/>
    </row>
    <row r="44" spans="1:14" ht="12.75" hidden="1">
      <c r="A44" s="504">
        <v>5</v>
      </c>
      <c r="B44" s="505" t="s">
        <v>352</v>
      </c>
      <c r="C44" s="504"/>
      <c r="D44" s="564"/>
      <c r="E44" s="564"/>
      <c r="F44" s="564"/>
      <c r="G44" s="564">
        <f t="shared" si="1"/>
        <v>0</v>
      </c>
      <c r="M44" s="503"/>
      <c r="N44" s="503"/>
    </row>
    <row r="45" spans="1:14" ht="12.75" hidden="1">
      <c r="A45" s="504">
        <v>1</v>
      </c>
      <c r="B45" s="505" t="s">
        <v>353</v>
      </c>
      <c r="C45" s="504"/>
      <c r="D45" s="564"/>
      <c r="E45" s="564"/>
      <c r="F45" s="564"/>
      <c r="G45" s="564">
        <f t="shared" si="1"/>
        <v>0</v>
      </c>
      <c r="M45" s="503"/>
      <c r="N45" s="503"/>
    </row>
    <row r="46" spans="1:14" ht="12.75" hidden="1">
      <c r="A46" s="504">
        <v>2</v>
      </c>
      <c r="B46" s="505"/>
      <c r="C46" s="504"/>
      <c r="D46" s="564"/>
      <c r="E46" s="564"/>
      <c r="F46" s="564"/>
      <c r="G46" s="564">
        <f t="shared" si="1"/>
        <v>0</v>
      </c>
      <c r="M46" s="503"/>
      <c r="N46" s="503"/>
    </row>
    <row r="47" spans="1:14" ht="12.75" hidden="1">
      <c r="A47" s="504">
        <v>3</v>
      </c>
      <c r="B47" s="175"/>
      <c r="C47" s="504"/>
      <c r="D47" s="564"/>
      <c r="E47" s="564"/>
      <c r="F47" s="564"/>
      <c r="G47" s="564">
        <f t="shared" si="1"/>
        <v>0</v>
      </c>
      <c r="M47" s="503"/>
      <c r="N47" s="503"/>
    </row>
    <row r="48" spans="1:14" ht="13.5" hidden="1" thickBot="1">
      <c r="A48" s="507">
        <v>4</v>
      </c>
      <c r="B48" s="565"/>
      <c r="C48" s="507"/>
      <c r="D48" s="566"/>
      <c r="E48" s="566"/>
      <c r="F48" s="566"/>
      <c r="G48" s="566">
        <f t="shared" si="1"/>
        <v>0</v>
      </c>
      <c r="M48" s="503"/>
      <c r="N48" s="503"/>
    </row>
    <row r="49" spans="1:14" ht="13.5" thickBot="1">
      <c r="A49" s="513"/>
      <c r="B49" s="514" t="s">
        <v>247</v>
      </c>
      <c r="C49" s="515"/>
      <c r="D49" s="516">
        <f>SUM(D40:D48)</f>
        <v>0</v>
      </c>
      <c r="E49" s="516">
        <f>SUM(E40:E48)</f>
        <v>0</v>
      </c>
      <c r="F49" s="516">
        <f>SUM(F40:F48)</f>
        <v>0</v>
      </c>
      <c r="G49" s="517">
        <f>SUM(G40:G48)</f>
        <v>0</v>
      </c>
      <c r="I49" s="518"/>
      <c r="J49" s="5"/>
      <c r="M49" s="50"/>
      <c r="N49" s="503"/>
    </row>
    <row r="50" spans="6:10" s="503" customFormat="1" ht="12.75">
      <c r="F50" s="506"/>
      <c r="G50" s="567"/>
      <c r="J50" s="506"/>
    </row>
    <row r="51" spans="4:14" ht="12.75">
      <c r="D51" s="5"/>
      <c r="G51" s="5"/>
      <c r="I51" s="518"/>
      <c r="M51" s="503"/>
      <c r="N51" s="503"/>
    </row>
    <row r="52" spans="4:14" ht="12.75">
      <c r="D52" s="5"/>
      <c r="G52" s="5"/>
      <c r="I52" s="5"/>
      <c r="M52" s="503"/>
      <c r="N52" s="503"/>
    </row>
    <row r="53" spans="5:14" ht="15.75">
      <c r="E53" s="607" t="s">
        <v>249</v>
      </c>
      <c r="F53" s="607"/>
      <c r="G53" s="607"/>
      <c r="M53" s="503"/>
      <c r="N53" s="503"/>
    </row>
    <row r="54" spans="5:7" ht="12.75">
      <c r="E54" s="598"/>
      <c r="F54" s="598"/>
      <c r="G54" s="598"/>
    </row>
  </sheetData>
  <sheetProtection/>
  <mergeCells count="20">
    <mergeCell ref="E53:G53"/>
    <mergeCell ref="E54:G54"/>
    <mergeCell ref="B20:G20"/>
    <mergeCell ref="A22:A23"/>
    <mergeCell ref="B22:B23"/>
    <mergeCell ref="C22:C23"/>
    <mergeCell ref="E22:E23"/>
    <mergeCell ref="F22:F23"/>
    <mergeCell ref="B38:B39"/>
    <mergeCell ref="C38:C39"/>
    <mergeCell ref="B4:G4"/>
    <mergeCell ref="E6:E7"/>
    <mergeCell ref="B36:G36"/>
    <mergeCell ref="A38:A39"/>
    <mergeCell ref="A6:A7"/>
    <mergeCell ref="B6:B7"/>
    <mergeCell ref="C6:C7"/>
    <mergeCell ref="F6:F7"/>
    <mergeCell ref="E38:E39"/>
    <mergeCell ref="F38:F39"/>
  </mergeCells>
  <printOptions/>
  <pageMargins left="0.75" right="0.75" top="1" bottom="0.3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Qoshja</dc:creator>
  <cp:keywords/>
  <dc:description/>
  <cp:lastModifiedBy>renato.qoshja</cp:lastModifiedBy>
  <cp:lastPrinted>2014-03-29T09:10:51Z</cp:lastPrinted>
  <dcterms:created xsi:type="dcterms:W3CDTF">2011-03-08T14:12:56Z</dcterms:created>
  <dcterms:modified xsi:type="dcterms:W3CDTF">2014-07-14T11:20:26Z</dcterms:modified>
  <cp:category/>
  <cp:version/>
  <cp:contentType/>
  <cp:contentStatus/>
</cp:coreProperties>
</file>